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cita\Desktop\LICITAÇÃO 2021\PROCESSOS LICITATORIOS\TOMADA DE PREÇOS\PROCESSO LICITATÓRIO 057 - 2021 TOMADA DE PREÇOS 002 - 2021 = REFORMA UBS RENASCER\ARQUIVOS SITE\"/>
    </mc:Choice>
  </mc:AlternateContent>
  <bookViews>
    <workbookView xWindow="0" yWindow="0" windowWidth="20490" windowHeight="7755"/>
  </bookViews>
  <sheets>
    <sheet name="MEMORIA" sheetId="3" r:id="rId1"/>
  </sheets>
  <definedNames>
    <definedName name="_xlnm.Print_Area" localSheetId="0">MEMORIA!$A$1:$J$252</definedName>
  </definedNames>
  <calcPr calcId="162913"/>
</workbook>
</file>

<file path=xl/calcChain.xml><?xml version="1.0" encoding="utf-8"?>
<calcChain xmlns="http://schemas.openxmlformats.org/spreadsheetml/2006/main">
  <c r="I169" i="3" l="1"/>
  <c r="I170" i="3" s="1"/>
  <c r="I163" i="3"/>
  <c r="I164" i="3" s="1"/>
  <c r="D43" i="3"/>
  <c r="I43" i="3" s="1"/>
  <c r="I44" i="3" s="1"/>
  <c r="A37" i="3"/>
  <c r="A36" i="3"/>
  <c r="D28" i="3"/>
  <c r="I28" i="3" s="1"/>
  <c r="D37" i="3" s="1"/>
  <c r="I37" i="3" s="1"/>
  <c r="I27" i="3"/>
  <c r="D36" i="3" s="1"/>
  <c r="I36" i="3" s="1"/>
  <c r="I26" i="3"/>
  <c r="D35" i="3" s="1"/>
  <c r="I35" i="3" s="1"/>
  <c r="I25" i="3"/>
  <c r="D34" i="3" s="1"/>
  <c r="I17" i="3"/>
  <c r="I16" i="3"/>
  <c r="D19" i="3"/>
  <c r="I19" i="3" s="1"/>
  <c r="I18" i="3"/>
  <c r="I10" i="3"/>
  <c r="I11" i="3" s="1"/>
  <c r="I29" i="3" l="1"/>
  <c r="I20" i="3"/>
  <c r="I120" i="3"/>
  <c r="D138" i="3"/>
  <c r="I138" i="3" s="1"/>
  <c r="I139" i="3" s="1"/>
  <c r="A150" i="3"/>
  <c r="D144" i="3"/>
  <c r="D150" i="3" s="1"/>
  <c r="D157" i="3"/>
  <c r="D126" i="3"/>
  <c r="I126" i="3" s="1"/>
  <c r="I127" i="3" s="1"/>
  <c r="D119" i="3"/>
  <c r="I119" i="3" s="1"/>
  <c r="I113" i="3"/>
  <c r="I114" i="3" s="1"/>
  <c r="I230" i="3"/>
  <c r="I231" i="3" s="1"/>
  <c r="I121" i="3" l="1"/>
  <c r="I242" i="3"/>
  <c r="I243" i="3" s="1"/>
  <c r="D236" i="3"/>
  <c r="I236" i="3" s="1"/>
  <c r="I237" i="3" s="1"/>
  <c r="I224" i="3"/>
  <c r="I225" i="3" s="1"/>
  <c r="D49" i="3"/>
  <c r="I49" i="3" s="1"/>
  <c r="I50" i="3" s="1"/>
  <c r="E193" i="3"/>
  <c r="D193" i="3"/>
  <c r="I194" i="3"/>
  <c r="I218" i="3"/>
  <c r="D55" i="3" l="1"/>
  <c r="I55" i="3" s="1"/>
  <c r="I193" i="3"/>
  <c r="I195" i="3" s="1"/>
  <c r="I56" i="3"/>
  <c r="I219" i="3"/>
  <c r="I212" i="3"/>
  <c r="I213" i="3" s="1"/>
  <c r="D206" i="3"/>
  <c r="I206" i="3" s="1"/>
  <c r="I207" i="3" s="1"/>
  <c r="I200" i="3"/>
  <c r="I201" i="3" s="1"/>
  <c r="I187" i="3"/>
  <c r="I188" i="3" s="1"/>
  <c r="I181" i="3"/>
  <c r="I182" i="3" s="1"/>
  <c r="I175" i="3"/>
  <c r="I176" i="3" s="1"/>
  <c r="I157" i="3" l="1"/>
  <c r="I158" i="3" s="1"/>
  <c r="I150" i="3" l="1"/>
  <c r="I151" i="3" s="1"/>
  <c r="I144" i="3"/>
  <c r="I145" i="3" s="1"/>
  <c r="I132" i="3"/>
  <c r="I133" i="3" s="1"/>
  <c r="I34" i="3" l="1"/>
  <c r="I38" i="3" s="1"/>
  <c r="D65" i="3"/>
  <c r="I65" i="3" s="1"/>
  <c r="I64" i="3"/>
  <c r="I63" i="3"/>
  <c r="I107" i="3"/>
  <c r="I101" i="3"/>
  <c r="I95" i="3"/>
  <c r="I77" i="3"/>
  <c r="I83" i="3"/>
  <c r="A89" i="3"/>
  <c r="A101" i="3" s="1"/>
  <c r="A193" i="3" s="1"/>
  <c r="I62" i="3"/>
  <c r="K54" i="3" l="1"/>
  <c r="I61" i="3" l="1"/>
  <c r="I66" i="3" s="1"/>
  <c r="I89" i="3"/>
  <c r="I71" i="3"/>
  <c r="I72" i="3" s="1"/>
  <c r="I96" i="3" l="1"/>
  <c r="I78" i="3"/>
  <c r="I102" i="3" l="1"/>
  <c r="I108" i="3"/>
  <c r="I90" i="3"/>
  <c r="I84" i="3" l="1"/>
</calcChain>
</file>

<file path=xl/sharedStrings.xml><?xml version="1.0" encoding="utf-8"?>
<sst xmlns="http://schemas.openxmlformats.org/spreadsheetml/2006/main" count="417" uniqueCount="106">
  <si>
    <t>LOCAL:</t>
  </si>
  <si>
    <t>CÓDIGO:</t>
  </si>
  <si>
    <t>LOGRADOURO</t>
  </si>
  <si>
    <t>Compr.</t>
  </si>
  <si>
    <t>Repet.</t>
  </si>
  <si>
    <t>OBS:</t>
  </si>
  <si>
    <t>TOTAL</t>
  </si>
  <si>
    <t>DESCRIÇÃO:</t>
  </si>
  <si>
    <t xml:space="preserve">DESCRIÇÃO: </t>
  </si>
  <si>
    <t>Alt.</t>
  </si>
  <si>
    <t>observação</t>
  </si>
  <si>
    <t>Altura</t>
  </si>
  <si>
    <t>DESCRIÇÃO</t>
  </si>
  <si>
    <t>Area total (m²)</t>
  </si>
  <si>
    <t/>
  </si>
  <si>
    <t>OBRA:</t>
  </si>
  <si>
    <t>MEMORIA DE CÁLCULO</t>
  </si>
  <si>
    <t>Área Total (m²)</t>
  </si>
  <si>
    <t>Unidade</t>
  </si>
  <si>
    <t>JAPONVAR/MG</t>
  </si>
  <si>
    <t>REGISTRO GAVETA</t>
  </si>
  <si>
    <t>GABRIEL VINICIUS MARTINS</t>
  </si>
  <si>
    <t>JANELA 120X150/100</t>
  </si>
  <si>
    <t>JANELA 70X85/165</t>
  </si>
  <si>
    <t>Rept.</t>
  </si>
  <si>
    <t xml:space="preserve">Quantidade </t>
  </si>
  <si>
    <t xml:space="preserve">PAINEL PAFLON LED </t>
  </si>
  <si>
    <t>PORTA METALON 160X210</t>
  </si>
  <si>
    <t>PINTURA MURO  H=2,6 METROS</t>
  </si>
  <si>
    <t>19,8+11,50</t>
  </si>
  <si>
    <t>PINTURA MURO  H=1,1 METROS</t>
  </si>
  <si>
    <t>PORTÃO 4,80X2,50</t>
  </si>
  <si>
    <t>PORTÃO 1,00X2,50</t>
  </si>
  <si>
    <t xml:space="preserve">GRADE H=1,4 METROS </t>
  </si>
  <si>
    <t xml:space="preserve">ÁREA DE PINTURA EXTERNA </t>
  </si>
  <si>
    <t xml:space="preserve">ÁREA DE PINTURA INTERNA </t>
  </si>
  <si>
    <t>Área (m2)</t>
  </si>
  <si>
    <t>ARQUITETÔNICO P2-02</t>
  </si>
  <si>
    <t>PINTURA ESMALTE EM ESQUADRIAS DE FERRO, DUAS (2) DEMÃOS, INCLUSIVE UMA (1) DEMÃO DE FUNDO ANTICORROSIVO</t>
  </si>
  <si>
    <t xml:space="preserve">
KIT DE REGISTRO DE GAVETA BRUTO DE LATÃO ½", INCLUSIVE CONEXÕES, ROSCÁVEL, INSTALADO EM RAMAL DE ÁGUA FRIA - FORNECIMENTO E INSTALAÇÃO. AF_12/2014</t>
  </si>
  <si>
    <t>TORNEIRA CROMADA DE MESA, 1/2 OU 3/4, PARA LAVATÓRIO, PADRÃO POPULAR - FORNECIMENTO E INSTALAÇÃO. AF_01/2020</t>
  </si>
  <si>
    <t>LUMINARIA DE TETO PLAFON/PLAFONIER EM PLASTICO COM BASE E27, POTENCIA MAXIMA 60 W (NAO INCLUI LAMPADA)</t>
  </si>
  <si>
    <t>INSTALAÇÃO DE VIDRO LISO INCOLOR, E = 6 MM, EM ESQUADRIA DE ALUMÍNIO OU PVC, FIXADO COM BAGUETE. AF_01/2021_P</t>
  </si>
  <si>
    <t>PORTA VENEZIANA EM CHAPA DOBRADA E METALON</t>
  </si>
  <si>
    <t>FORNECIMENTO E ASSENTAMENTO DE JANELA DE ALUMÍNIO, LINHA SUPREMA ACABAMENTO ANODIZADO, TIPO CORRER, 2 FOLHAS COM CONTRAMARCO, INCLUSIVE FORNECIMENTO DE VIDRO LISO DE 4MM, FERRAGENS E ACESSÓRIOS</t>
  </si>
  <si>
    <t>TELHAMENTO COM TELHA ONDULADA DE FIBROCIMENTO E = 6 MM, COM RECOBRIMENTO LATERAL DE 1 1/4 DE ONDA PARA TELHADO COM INCLINAÇÃO MÁXIMA DE 10°, COM ATÉ 2 ÁGUAS, INCLUSO IÇAMENTO. AF_07/2019</t>
  </si>
  <si>
    <t>ESTRUTURA ALUMINIO LEVE PARA BEIRAL PARA CHAPAS POLICARBONATO</t>
  </si>
  <si>
    <t>FECHADURA DE EMBUTIR COM CILINDRO, EXTERNA, COMPLETA, ACABAMENTO PADRÃO MÉDIO, INCLUSO EXECUÇÃO DE FURO - FORNECIMENTO E INSTALAÇÃO. AF_12/2019</t>
  </si>
  <si>
    <t>CHAPA POLICARBONATO 6mm COMPACTO CRISTAL</t>
  </si>
  <si>
    <t>CALHA</t>
  </si>
  <si>
    <t>Comp.(m)</t>
  </si>
  <si>
    <t>CALHA DE CHAPA GALVANIZADA Nº. 22 GSG, DESENVOLVIMENTO = 66 CM</t>
  </si>
  <si>
    <t>REMOÇÃO DE TRAMA DE MADEIRA PARA COBERTURA, DE FORMA MANUAL, SEM REAPROVEITAMENTO. AF_12/2017</t>
  </si>
  <si>
    <t>REMOÇÃO DE TELHA ONDULADA DE FIBROCIMENTO, INCLUSIVE AFASTAMENTO E EMPILHAMENTO</t>
  </si>
  <si>
    <t>TRAMA DE MADEIRA COMPOSTA POR TERÇAS PARA TELHADOS DE ATÉ 2 ÁGUAS PARA TELHA ONDULADA DE FIBROCIMENTO, METÁLICA, PLÁSTICA OU TERMOACÚSTICA, INCLUSO TRANSPORTE VERTICAL. AF_07/2019</t>
  </si>
  <si>
    <t>REFORMA DA UNIDADE BÁSICA DE SAÚDE  RENASCER - JAPONVAR - MG</t>
  </si>
  <si>
    <t xml:space="preserve">REFORMA DA UNIDADE BÁSICA DE SAÚDE RENASCER </t>
  </si>
  <si>
    <t>Total (m)</t>
  </si>
  <si>
    <t>PORTA 80X210</t>
  </si>
  <si>
    <t>CONCERTINA</t>
  </si>
  <si>
    <t>35+35+32+50,40</t>
  </si>
  <si>
    <t>PINTURA PORTA 80X2010</t>
  </si>
  <si>
    <t>Comp.</t>
  </si>
  <si>
    <t>PESO</t>
  </si>
  <si>
    <t>CHAPA DE ACO GALVANIZADA BITOLA GSG 30, E = 0,35 MM (2,80 KG/M2)</t>
  </si>
  <si>
    <t>PESO (KG)</t>
  </si>
  <si>
    <t>BACIA SANITÁRIA (VASO) DE LOUÇA CONVENCIONAL, COR BRANCA, INCLUSIVE ACESSÓRIOS DE FIXAÇÃO/VEDAÇÃO, VÁLVULA DE DESCARGA METÁLICA COM ACIONAMENTO DUPLO, TUBO DE LIGAÇÃO DE LATÃO COM CANOPLA, FORNECIMENTO, INSTALAÇÃO E REJUNTAMENTO (U)</t>
  </si>
  <si>
    <t>LAVATÓRIO DE LOUÇA BRANCA COM COLUNA, TAMANHO MÉDIO, INCLUSIVE ACESSÓRIOS DE FIXAÇÃO, VÁLVULA DE ESCOAMENTO DE METAL COM ACABAMENTO CROMADO, SIFÃO DE METAL TIPO COPO COM ACABAMENTO CROMADO, FORNECIMENTO, INSTALAÇÃO E REJUNTAMENTO, EXCLUSIVE TORNEIRA E ENGATE FLEXÍVEL</t>
  </si>
  <si>
    <t>PAREDE COM PLACAS DE GESSO ACARTONADO (DRYWALL), PARA USO INTERNO, COM DUAS FACES DUPLAS E ESTRUTURA METÁLICA COM GUIAS SIMPLES, COM VÃOS. AF_06/2017_P</t>
  </si>
  <si>
    <t xml:space="preserve">KIT DE PORTA DE MADEIRA FRISADA, SEMI-OCA (LEVE OU MÉDIA), PADRÃO MÉDIO, 80X210CM, ESPESSURA DE 3,5CM, ITENS INCLUSOS: DOBRADIÇAS, MONTAGEM E INSTALAÇÃO DE BATENTE, FECHADURA COM EXECUÇÃO DO FURO - FORNECIMENTO E INSTALAÇÃO. AF_12/2019 </t>
  </si>
  <si>
    <t>PINTURA TINTA DE ACABAMENTO (PIGMENTADA) A ÓLEO EM MADEIRA, 2 DEMÃOS. AF_01/2021</t>
  </si>
  <si>
    <t>Nº de lados</t>
  </si>
  <si>
    <t>REMOÇÃO DE PORTA OU JANELA INCLUSIVE MARCO E ALISAR, INCLUSIVE AFASTAMENTO E EMPILHAMENTO</t>
  </si>
  <si>
    <t>PINTURA DE TETO</t>
  </si>
  <si>
    <t>PINTUA DE TETO</t>
  </si>
  <si>
    <t>APLICAÇÃO DE FUNDO SELADOR ACRÍLICO EM PAREDES, UMA DEMÃO. AF_06/2014</t>
  </si>
  <si>
    <t>PINTURA ACRÍLICA EM PAREDE, DUAS (2) DEMÃOS, INCLUSIVE UMA (1) DEMÃO DE MASSA CORRIDA (PVA), EXCLUSIVE SELADOR ACRÍLICO</t>
  </si>
  <si>
    <t>APLICAÇÃO DE FUNDO SELADOR ACRÍLICO EM TETO, UMA DEMÃO. AF_06/2014</t>
  </si>
  <si>
    <t>APLICAÇÃO MANUAL DE PINTURA COM TINTA LÁTEX ACRÍLICA EM TETO, DUAS DEMÃOS. AF_06/2014</t>
  </si>
  <si>
    <t>DEMOLIÇÃO DE REVESTIMENTO CERÂMICO, DE FORMA MANUAL, SEM REAPROVEITAMENTO. AF_12/2017</t>
  </si>
  <si>
    <t>REVESTIMENTO CERÂMICO PARA PISO COM PLACAS TIPO ESMALTADA EXTRA DE DIMENSÕES 60X60 CM APLICADA EM AMBIENTES DE ÁREA MAIOR QUE 10 M2. AF_06/2014</t>
  </si>
  <si>
    <t>RODAPÉ CERÂMICO DE 7CM DE ALTURA COM PLACAS TIPO ESMALTADA EXTRA DE DIMENSÕES 60X60CM. AF_06/2014</t>
  </si>
  <si>
    <t>Espessura</t>
  </si>
  <si>
    <t>Volume total (m³)</t>
  </si>
  <si>
    <t>12,5+2,45+4,80+8,95+8,95+10,35+10,35+4,90+4,80+10,20+4,80</t>
  </si>
  <si>
    <t>BACIA SANITÁRIA</t>
  </si>
  <si>
    <t>2 PIAS COM COLUNA</t>
  </si>
  <si>
    <t>PAREDE DRYWAL</t>
  </si>
  <si>
    <t>CONCERTINA CLIPADA MODELO ESPIRAL HELICOIDAL DUPLA D = 610 MM</t>
  </si>
  <si>
    <t>ARGAMASSA TRAÇO 1:3 (EM VOLUME DE CIMENTO E AREIA MÉDIA ÚMIDA) PARA CONTRAPISO, PREPARO MANUAL. AF_08/2019</t>
  </si>
  <si>
    <t>14,55+26,45</t>
  </si>
  <si>
    <t>TOLDO</t>
  </si>
  <si>
    <t>REMOÇÃO DE TRAMA METÁLICA PARA COBERTURA, DE FORMA MANUAL, SEM REAPROVEITAMENTO. AF_12/2017</t>
  </si>
  <si>
    <t>REMOÇÃO DA ESTRUTURA METÁLICA DO TOLDO</t>
  </si>
  <si>
    <t>POLICARBONATO DO TOLDO</t>
  </si>
  <si>
    <t>TELHA FIBROCIMENTO</t>
  </si>
  <si>
    <t>ENGENHEIRO CIVIL 230.779/D - MG</t>
  </si>
  <si>
    <t>PREFEITURA MUNICIPAL DE JAPONVAR - MG</t>
  </si>
  <si>
    <t xml:space="preserve">PLACA DE OBRA </t>
  </si>
  <si>
    <t>LIXAMENTO MANUAL EM PAREDE PARA REMOÇÃO DE TINTA</t>
  </si>
  <si>
    <t>Alt.(m)</t>
  </si>
  <si>
    <t>LIXAMENTO MANUAL EM TETO PARA REMOÇÃO DE TINTA</t>
  </si>
  <si>
    <t>REMOÇÃO DE LOUÇAS (LAVATÓRIO, BANHEIRA, PIA, VASO SANITÁRIO, TANQUE)</t>
  </si>
  <si>
    <t>REMOÇÃO DE METAIS ESPECIAIS (VÁLVULA DE DESCARGA, CAIXA SILENCIOSA)</t>
  </si>
  <si>
    <t xml:space="preserve">REMOÇÃO LAVATORIO E VASO </t>
  </si>
  <si>
    <t xml:space="preserve">REMOÇÃO VALVULA DE DESCARGA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</si>
</sst>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\-??_-;_-@_-"/>
    <numFmt numFmtId="165" formatCode="_(&quot;R$ &quot;* #,##0.00_);_(&quot;R$ &quot;* \(#,##0.00\);_(&quot;R$ &quot;* &quot;-&quot;??_);_(@_)"/>
    <numFmt numFmtId="166" formatCode="&quot;R$ &quot;#,##0.00_);[Red]\(&quot;R$ &quot;#,##0.00\)"/>
  </numFmts>
  <fonts count="11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charset val="1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4BC96"/>
      </patternFill>
    </fill>
    <fill>
      <patternFill patternType="solid">
        <fgColor rgb="FF92D050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70C0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5" fillId="0" borderId="0"/>
    <xf numFmtId="164" fontId="5" fillId="0" borderId="0"/>
    <xf numFmtId="165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</cellStyleXfs>
  <cellXfs count="189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8" fillId="6" borderId="37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8" fillId="3" borderId="8" xfId="0" applyNumberFormat="1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2" fontId="8" fillId="3" borderId="11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1" fontId="8" fillId="5" borderId="8" xfId="0" applyNumberFormat="1" applyFont="1" applyFill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shrinkToFit="1"/>
    </xf>
    <xf numFmtId="2" fontId="3" fillId="0" borderId="8" xfId="0" applyNumberFormat="1" applyFont="1" applyFill="1" applyBorder="1" applyAlignment="1">
      <alignment horizontal="center" vertical="center" shrinkToFit="1"/>
    </xf>
    <xf numFmtId="0" fontId="8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2" fontId="3" fillId="0" borderId="15" xfId="0" applyNumberFormat="1" applyFont="1" applyFill="1" applyBorder="1" applyAlignment="1">
      <alignment horizontal="center" vertical="center" shrinkToFit="1"/>
    </xf>
    <xf numFmtId="0" fontId="8" fillId="0" borderId="4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8" fillId="3" borderId="8" xfId="0" applyNumberFormat="1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3" fillId="0" borderId="42" xfId="0" applyNumberFormat="1" applyFont="1" applyFill="1" applyBorder="1" applyAlignment="1">
      <alignment horizontal="center" vertical="center" shrinkToFit="1"/>
    </xf>
    <xf numFmtId="0" fontId="3" fillId="0" borderId="42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2" fontId="8" fillId="3" borderId="4" xfId="0" applyNumberFormat="1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left" vertical="center" wrapText="1"/>
    </xf>
    <xf numFmtId="0" fontId="8" fillId="5" borderId="21" xfId="0" applyFont="1" applyFill="1" applyBorder="1"/>
    <xf numFmtId="0" fontId="8" fillId="5" borderId="15" xfId="0" applyFont="1" applyFill="1" applyBorder="1"/>
    <xf numFmtId="0" fontId="9" fillId="5" borderId="15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/>
    </xf>
    <xf numFmtId="0" fontId="3" fillId="0" borderId="0" xfId="0" applyFont="1" applyBorder="1"/>
    <xf numFmtId="0" fontId="8" fillId="0" borderId="15" xfId="0" applyFont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7" xfId="0" applyFont="1" applyBorder="1" applyAlignment="1">
      <alignment vertical="center"/>
    </xf>
    <xf numFmtId="2" fontId="3" fillId="0" borderId="44" xfId="0" applyNumberFormat="1" applyFont="1" applyFill="1" applyBorder="1" applyAlignment="1">
      <alignment horizontal="center" vertical="center" shrinkToFit="1"/>
    </xf>
    <xf numFmtId="4" fontId="8" fillId="4" borderId="15" xfId="0" applyNumberFormat="1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 shrinkToFit="1"/>
    </xf>
    <xf numFmtId="4" fontId="3" fillId="0" borderId="15" xfId="0" applyNumberFormat="1" applyFont="1" applyFill="1" applyBorder="1" applyAlignment="1">
      <alignment horizontal="left" vertical="center" wrapText="1"/>
    </xf>
    <xf numFmtId="4" fontId="3" fillId="0" borderId="15" xfId="0" applyNumberFormat="1" applyFont="1" applyBorder="1" applyAlignment="1">
      <alignment horizontal="center" vertical="center"/>
    </xf>
    <xf numFmtId="0" fontId="3" fillId="0" borderId="24" xfId="0" applyFont="1" applyFill="1" applyBorder="1" applyAlignment="1">
      <alignment horizontal="left" vertical="center" wrapText="1"/>
    </xf>
    <xf numFmtId="4" fontId="8" fillId="3" borderId="15" xfId="0" applyNumberFormat="1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left" vertical="center" wrapText="1"/>
    </xf>
    <xf numFmtId="4" fontId="3" fillId="0" borderId="13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3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/>
    </xf>
    <xf numFmtId="0" fontId="3" fillId="0" borderId="0" xfId="0" quotePrefix="1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2" fontId="3" fillId="0" borderId="40" xfId="0" applyNumberFormat="1" applyFont="1" applyFill="1" applyBorder="1" applyAlignment="1">
      <alignment horizontal="center" vertical="center" shrinkToFit="1"/>
    </xf>
    <xf numFmtId="0" fontId="8" fillId="0" borderId="51" xfId="0" applyFont="1" applyFill="1" applyBorder="1" applyAlignment="1">
      <alignment vertical="center"/>
    </xf>
    <xf numFmtId="0" fontId="3" fillId="0" borderId="51" xfId="0" applyFont="1" applyFill="1" applyBorder="1" applyAlignment="1">
      <alignment vertical="center"/>
    </xf>
    <xf numFmtId="0" fontId="7" fillId="0" borderId="51" xfId="0" applyFont="1" applyBorder="1" applyAlignment="1">
      <alignment horizontal="center" vertical="center"/>
    </xf>
    <xf numFmtId="0" fontId="7" fillId="0" borderId="51" xfId="0" applyFont="1" applyBorder="1" applyAlignment="1">
      <alignment vertical="top"/>
    </xf>
    <xf numFmtId="0" fontId="3" fillId="0" borderId="18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3" fillId="0" borderId="33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right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5" borderId="23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right" vertical="center" wrapText="1"/>
    </xf>
    <xf numFmtId="2" fontId="3" fillId="0" borderId="33" xfId="0" applyNumberFormat="1" applyFont="1" applyFill="1" applyBorder="1" applyAlignment="1">
      <alignment horizontal="left" vertical="center" shrinkToFit="1"/>
    </xf>
    <xf numFmtId="2" fontId="3" fillId="0" borderId="11" xfId="0" applyNumberFormat="1" applyFont="1" applyFill="1" applyBorder="1" applyAlignment="1">
      <alignment horizontal="left" vertical="center" shrinkToFit="1"/>
    </xf>
    <xf numFmtId="0" fontId="3" fillId="0" borderId="32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wrapText="1"/>
    </xf>
    <xf numFmtId="0" fontId="3" fillId="5" borderId="28" xfId="0" applyFont="1" applyFill="1" applyBorder="1" applyAlignment="1">
      <alignment horizontal="left" wrapText="1"/>
    </xf>
    <xf numFmtId="0" fontId="3" fillId="5" borderId="5" xfId="0" applyFont="1" applyFill="1" applyBorder="1" applyAlignment="1">
      <alignment horizontal="left" wrapText="1"/>
    </xf>
    <xf numFmtId="0" fontId="3" fillId="5" borderId="6" xfId="0" applyFont="1" applyFill="1" applyBorder="1" applyAlignment="1">
      <alignment horizontal="left" wrapText="1"/>
    </xf>
    <xf numFmtId="0" fontId="3" fillId="5" borderId="23" xfId="0" applyFont="1" applyFill="1" applyBorder="1" applyAlignment="1">
      <alignment horizontal="left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3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8" fillId="6" borderId="38" xfId="0" applyFont="1" applyFill="1" applyBorder="1" applyAlignment="1">
      <alignment horizontal="left" vertical="center" wrapText="1"/>
    </xf>
    <xf numFmtId="0" fontId="8" fillId="6" borderId="39" xfId="0" applyFont="1" applyFill="1" applyBorder="1" applyAlignment="1">
      <alignment horizontal="left" vertical="center" wrapText="1"/>
    </xf>
    <xf numFmtId="4" fontId="3" fillId="0" borderId="49" xfId="0" applyNumberFormat="1" applyFont="1" applyFill="1" applyBorder="1" applyAlignment="1">
      <alignment horizontal="left" vertical="center" wrapText="1"/>
    </xf>
    <xf numFmtId="4" fontId="3" fillId="0" borderId="50" xfId="0" applyNumberFormat="1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8" fillId="0" borderId="22" xfId="0" quotePrefix="1" applyFont="1" applyFill="1" applyBorder="1" applyAlignment="1">
      <alignment horizontal="right" vertical="center" wrapText="1"/>
    </xf>
    <xf numFmtId="0" fontId="3" fillId="5" borderId="15" xfId="0" applyNumberFormat="1" applyFont="1" applyFill="1" applyBorder="1" applyAlignment="1">
      <alignment horizontal="left" vertical="center" wrapText="1"/>
    </xf>
    <xf numFmtId="0" fontId="3" fillId="5" borderId="17" xfId="0" applyNumberFormat="1" applyFont="1" applyFill="1" applyBorder="1" applyAlignment="1">
      <alignment horizontal="left" vertical="center" wrapText="1"/>
    </xf>
    <xf numFmtId="4" fontId="3" fillId="0" borderId="34" xfId="0" applyNumberFormat="1" applyFont="1" applyBorder="1" applyAlignment="1">
      <alignment horizontal="left" vertical="center"/>
    </xf>
    <xf numFmtId="4" fontId="3" fillId="0" borderId="16" xfId="0" applyNumberFormat="1" applyFont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 wrapText="1"/>
    </xf>
    <xf numFmtId="0" fontId="3" fillId="5" borderId="48" xfId="0" applyFont="1" applyFill="1" applyBorder="1" applyAlignment="1">
      <alignment horizontal="left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10">
    <cellStyle name="Moeda 4" xfId="5"/>
    <cellStyle name="Normal" xfId="0" builtinId="0"/>
    <cellStyle name="Normal 2 2" xfId="2"/>
    <cellStyle name="Normal 2 2 2" xfId="8"/>
    <cellStyle name="Normal 7" xfId="6"/>
    <cellStyle name="Normal 9" xfId="3"/>
    <cellStyle name="Porcentagem 2" xfId="1"/>
    <cellStyle name="Porcentagem 9" xfId="7"/>
    <cellStyle name="Separador de milhares 5" xfId="4"/>
    <cellStyle name="Vírgula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3"/>
  <sheetViews>
    <sheetView tabSelected="1" view="pageBreakPreview" topLeftCell="E1" zoomScaleSheetLayoutView="100" workbookViewId="0">
      <selection activeCell="G175" sqref="G175"/>
    </sheetView>
  </sheetViews>
  <sheetFormatPr defaultRowHeight="12" x14ac:dyDescent="0.2"/>
  <cols>
    <col min="1" max="1" width="27" style="1" customWidth="1"/>
    <col min="2" max="2" width="16" style="2" customWidth="1"/>
    <col min="3" max="3" width="30.5" style="1" customWidth="1"/>
    <col min="4" max="4" width="23.5" style="1" customWidth="1"/>
    <col min="5" max="5" width="22.33203125" style="1" customWidth="1"/>
    <col min="6" max="6" width="22.6640625" style="1" bestFit="1" customWidth="1"/>
    <col min="7" max="7" width="17.1640625" style="1" customWidth="1"/>
    <col min="8" max="8" width="19.83203125" style="1" customWidth="1"/>
    <col min="9" max="9" width="17.6640625" style="1" bestFit="1" customWidth="1"/>
    <col min="10" max="10" width="23.83203125" style="1" customWidth="1"/>
    <col min="11" max="11" width="16" style="1" customWidth="1"/>
    <col min="12" max="16384" width="9.33203125" style="1"/>
  </cols>
  <sheetData>
    <row r="1" spans="1:11" s="3" customFormat="1" ht="27.75" customHeight="1" x14ac:dyDescent="0.2">
      <c r="A1" s="162" t="s">
        <v>16</v>
      </c>
      <c r="B1" s="163"/>
      <c r="C1" s="163"/>
      <c r="D1" s="163"/>
      <c r="E1" s="163"/>
      <c r="F1" s="163"/>
      <c r="G1" s="163"/>
      <c r="H1" s="163"/>
      <c r="I1" s="163"/>
      <c r="J1" s="164"/>
    </row>
    <row r="2" spans="1:11" s="8" customFormat="1" ht="12.75" x14ac:dyDescent="0.2">
      <c r="A2" s="7" t="s">
        <v>15</v>
      </c>
      <c r="B2" s="165" t="s">
        <v>55</v>
      </c>
      <c r="C2" s="147"/>
      <c r="D2" s="147"/>
      <c r="E2" s="147"/>
      <c r="F2" s="147"/>
      <c r="G2" s="147"/>
      <c r="H2" s="147"/>
      <c r="I2" s="147"/>
      <c r="J2" s="151"/>
    </row>
    <row r="3" spans="1:11" s="8" customFormat="1" ht="12.75" x14ac:dyDescent="0.2">
      <c r="A3" s="7" t="s">
        <v>0</v>
      </c>
      <c r="B3" s="165" t="s">
        <v>19</v>
      </c>
      <c r="C3" s="147"/>
      <c r="D3" s="147"/>
      <c r="E3" s="147"/>
      <c r="F3" s="147"/>
      <c r="G3" s="147"/>
      <c r="H3" s="147"/>
      <c r="I3" s="147"/>
      <c r="J3" s="151"/>
    </row>
    <row r="4" spans="1:11" s="8" customFormat="1" ht="13.5" thickBot="1" x14ac:dyDescent="0.25">
      <c r="A4" s="166"/>
      <c r="B4" s="167"/>
      <c r="C4" s="167"/>
      <c r="D4" s="167"/>
      <c r="E4" s="167"/>
      <c r="F4" s="167"/>
      <c r="G4" s="167"/>
      <c r="H4" s="167"/>
      <c r="I4" s="167"/>
      <c r="J4" s="168"/>
    </row>
    <row r="5" spans="1:11" s="10" customFormat="1" ht="12" customHeight="1" thickBot="1" x14ac:dyDescent="0.25">
      <c r="A5" s="9">
        <v>1</v>
      </c>
      <c r="B5" s="169" t="s">
        <v>56</v>
      </c>
      <c r="C5" s="169"/>
      <c r="D5" s="169"/>
      <c r="E5" s="169"/>
      <c r="F5" s="169"/>
      <c r="G5" s="169"/>
      <c r="H5" s="169"/>
      <c r="I5" s="169"/>
      <c r="J5" s="170"/>
    </row>
    <row r="6" spans="1:11" s="14" customFormat="1" ht="12" customHeight="1" x14ac:dyDescent="0.2">
      <c r="A6" s="11"/>
      <c r="B6" s="12"/>
      <c r="C6" s="12"/>
      <c r="D6" s="12"/>
      <c r="E6" s="12"/>
      <c r="F6" s="12"/>
      <c r="G6" s="12"/>
      <c r="H6" s="12"/>
      <c r="I6" s="12"/>
      <c r="J6" s="13"/>
      <c r="K6" s="12"/>
    </row>
    <row r="7" spans="1:11" s="8" customFormat="1" ht="12" customHeight="1" x14ac:dyDescent="0.2">
      <c r="A7" s="15" t="s">
        <v>8</v>
      </c>
      <c r="B7" s="16"/>
      <c r="C7" s="134"/>
      <c r="D7" s="136" t="s">
        <v>75</v>
      </c>
      <c r="E7" s="137"/>
      <c r="F7" s="137"/>
      <c r="G7" s="137"/>
      <c r="H7" s="137"/>
      <c r="I7" s="137"/>
      <c r="J7" s="138"/>
    </row>
    <row r="8" spans="1:11" s="8" customFormat="1" ht="12" customHeight="1" x14ac:dyDescent="0.2">
      <c r="A8" s="15" t="s">
        <v>1</v>
      </c>
      <c r="B8" s="17"/>
      <c r="C8" s="135"/>
      <c r="D8" s="139"/>
      <c r="E8" s="140"/>
      <c r="F8" s="140"/>
      <c r="G8" s="140"/>
      <c r="H8" s="140"/>
      <c r="I8" s="140"/>
      <c r="J8" s="141"/>
    </row>
    <row r="9" spans="1:11" s="8" customFormat="1" ht="12" customHeight="1" x14ac:dyDescent="0.2">
      <c r="A9" s="119" t="s">
        <v>2</v>
      </c>
      <c r="B9" s="120"/>
      <c r="C9" s="18" t="s">
        <v>12</v>
      </c>
      <c r="D9" s="19" t="s">
        <v>4</v>
      </c>
      <c r="E9" s="19"/>
      <c r="F9" s="19"/>
      <c r="G9" s="19"/>
      <c r="H9" s="20"/>
      <c r="I9" s="21" t="s">
        <v>25</v>
      </c>
      <c r="J9" s="22" t="s">
        <v>5</v>
      </c>
    </row>
    <row r="10" spans="1:11" s="8" customFormat="1" ht="12" customHeight="1" x14ac:dyDescent="0.2">
      <c r="A10" s="142" t="s">
        <v>98</v>
      </c>
      <c r="B10" s="143"/>
      <c r="C10" s="27"/>
      <c r="D10" s="23">
        <v>1</v>
      </c>
      <c r="E10" s="23"/>
      <c r="F10" s="23"/>
      <c r="G10" s="23"/>
      <c r="H10" s="23"/>
      <c r="I10" s="24">
        <f>D10</f>
        <v>1</v>
      </c>
      <c r="J10" s="22"/>
    </row>
    <row r="11" spans="1:11" s="8" customFormat="1" ht="12" customHeight="1" x14ac:dyDescent="0.2">
      <c r="A11" s="128" t="s">
        <v>6</v>
      </c>
      <c r="B11" s="129"/>
      <c r="C11" s="130"/>
      <c r="D11" s="130"/>
      <c r="E11" s="130"/>
      <c r="F11" s="130"/>
      <c r="G11" s="130"/>
      <c r="H11" s="131"/>
      <c r="I11" s="25">
        <f>ROUND(SUM(I10:I10),2)</f>
        <v>1</v>
      </c>
      <c r="J11" s="26"/>
    </row>
    <row r="12" spans="1:11" s="8" customFormat="1" ht="12" customHeight="1" x14ac:dyDescent="0.2">
      <c r="A12" s="119"/>
      <c r="B12" s="132"/>
      <c r="C12" s="132"/>
      <c r="D12" s="132"/>
      <c r="E12" s="132"/>
      <c r="F12" s="132"/>
      <c r="G12" s="132"/>
      <c r="H12" s="132"/>
      <c r="I12" s="132"/>
      <c r="J12" s="133"/>
    </row>
    <row r="13" spans="1:11" s="8" customFormat="1" ht="12" customHeight="1" x14ac:dyDescent="0.2">
      <c r="A13" s="15" t="s">
        <v>8</v>
      </c>
      <c r="B13" s="16"/>
      <c r="C13" s="134"/>
      <c r="D13" s="136" t="s">
        <v>99</v>
      </c>
      <c r="E13" s="137"/>
      <c r="F13" s="137"/>
      <c r="G13" s="137"/>
      <c r="H13" s="137"/>
      <c r="I13" s="137"/>
      <c r="J13" s="138"/>
    </row>
    <row r="14" spans="1:11" s="8" customFormat="1" ht="12" customHeight="1" x14ac:dyDescent="0.2">
      <c r="A14" s="15" t="s">
        <v>1</v>
      </c>
      <c r="B14" s="17"/>
      <c r="C14" s="135"/>
      <c r="D14" s="139"/>
      <c r="E14" s="140"/>
      <c r="F14" s="140"/>
      <c r="G14" s="140"/>
      <c r="H14" s="140"/>
      <c r="I14" s="140"/>
      <c r="J14" s="141"/>
    </row>
    <row r="15" spans="1:11" s="8" customFormat="1" ht="12" customHeight="1" x14ac:dyDescent="0.2">
      <c r="A15" s="119" t="s">
        <v>2</v>
      </c>
      <c r="B15" s="120"/>
      <c r="C15" s="18" t="s">
        <v>12</v>
      </c>
      <c r="D15" s="19" t="s">
        <v>50</v>
      </c>
      <c r="E15" s="19" t="s">
        <v>100</v>
      </c>
      <c r="F15" s="19" t="s">
        <v>4</v>
      </c>
      <c r="G15" s="19" t="s">
        <v>36</v>
      </c>
      <c r="H15" s="20"/>
      <c r="I15" s="21" t="s">
        <v>13</v>
      </c>
      <c r="J15" s="22" t="s">
        <v>5</v>
      </c>
    </row>
    <row r="16" spans="1:11" s="8" customFormat="1" ht="12" customHeight="1" x14ac:dyDescent="0.2">
      <c r="A16" s="142" t="s">
        <v>34</v>
      </c>
      <c r="B16" s="143"/>
      <c r="C16" s="144" t="s">
        <v>37</v>
      </c>
      <c r="D16" s="23"/>
      <c r="E16" s="23"/>
      <c r="F16" s="23">
        <v>1</v>
      </c>
      <c r="G16" s="23">
        <v>362.71</v>
      </c>
      <c r="H16" s="23"/>
      <c r="I16" s="24">
        <f>F16*G16</f>
        <v>362.71</v>
      </c>
      <c r="J16" s="22"/>
    </row>
    <row r="17" spans="1:10" s="8" customFormat="1" ht="12" customHeight="1" x14ac:dyDescent="0.2">
      <c r="A17" s="142" t="s">
        <v>35</v>
      </c>
      <c r="B17" s="143"/>
      <c r="C17" s="145"/>
      <c r="D17" s="23"/>
      <c r="E17" s="23"/>
      <c r="F17" s="23">
        <v>1</v>
      </c>
      <c r="G17" s="23">
        <v>1026.2</v>
      </c>
      <c r="H17" s="23"/>
      <c r="I17" s="24">
        <f>F17*G17</f>
        <v>1026.2</v>
      </c>
      <c r="J17" s="22"/>
    </row>
    <row r="18" spans="1:10" s="8" customFormat="1" ht="12" customHeight="1" x14ac:dyDescent="0.2">
      <c r="A18" s="142" t="s">
        <v>28</v>
      </c>
      <c r="B18" s="120"/>
      <c r="C18" s="18"/>
      <c r="D18" s="23">
        <v>14</v>
      </c>
      <c r="E18" s="23">
        <v>2.6</v>
      </c>
      <c r="F18" s="23">
        <v>2</v>
      </c>
      <c r="G18" s="23"/>
      <c r="H18" s="23"/>
      <c r="I18" s="24">
        <f>D18*E18*F18</f>
        <v>72.8</v>
      </c>
      <c r="J18" s="22"/>
    </row>
    <row r="19" spans="1:10" s="8" customFormat="1" ht="12" customHeight="1" x14ac:dyDescent="0.2">
      <c r="A19" s="142" t="s">
        <v>30</v>
      </c>
      <c r="B19" s="143"/>
      <c r="C19" s="19" t="s">
        <v>29</v>
      </c>
      <c r="D19" s="23">
        <f>19.8+11.5</f>
        <v>31.3</v>
      </c>
      <c r="E19" s="23">
        <v>1.1000000000000001</v>
      </c>
      <c r="F19" s="23">
        <v>2</v>
      </c>
      <c r="G19" s="23"/>
      <c r="H19" s="23"/>
      <c r="I19" s="24">
        <f>D19*E19*F19</f>
        <v>68.860000000000014</v>
      </c>
      <c r="J19" s="22"/>
    </row>
    <row r="20" spans="1:10" s="8" customFormat="1" ht="12" customHeight="1" x14ac:dyDescent="0.2">
      <c r="A20" s="128" t="s">
        <v>6</v>
      </c>
      <c r="B20" s="129"/>
      <c r="C20" s="130"/>
      <c r="D20" s="130"/>
      <c r="E20" s="130"/>
      <c r="F20" s="130"/>
      <c r="G20" s="130"/>
      <c r="H20" s="131"/>
      <c r="I20" s="25">
        <f>ROUND(SUM(I16:I19),2)</f>
        <v>1530.57</v>
      </c>
      <c r="J20" s="26"/>
    </row>
    <row r="21" spans="1:10" s="8" customFormat="1" ht="12" customHeight="1" x14ac:dyDescent="0.2">
      <c r="A21" s="119"/>
      <c r="B21" s="132"/>
      <c r="C21" s="132"/>
      <c r="D21" s="132"/>
      <c r="E21" s="132"/>
      <c r="F21" s="132"/>
      <c r="G21" s="132"/>
      <c r="H21" s="132"/>
      <c r="I21" s="132"/>
      <c r="J21" s="133"/>
    </row>
    <row r="22" spans="1:10" s="8" customFormat="1" ht="12" customHeight="1" x14ac:dyDescent="0.2">
      <c r="A22" s="15" t="s">
        <v>8</v>
      </c>
      <c r="B22" s="16"/>
      <c r="C22" s="134"/>
      <c r="D22" s="136" t="s">
        <v>75</v>
      </c>
      <c r="E22" s="137"/>
      <c r="F22" s="137"/>
      <c r="G22" s="137"/>
      <c r="H22" s="137"/>
      <c r="I22" s="137"/>
      <c r="J22" s="138"/>
    </row>
    <row r="23" spans="1:10" s="8" customFormat="1" ht="12" customHeight="1" x14ac:dyDescent="0.2">
      <c r="A23" s="15" t="s">
        <v>1</v>
      </c>
      <c r="B23" s="17"/>
      <c r="C23" s="135"/>
      <c r="D23" s="139"/>
      <c r="E23" s="140"/>
      <c r="F23" s="140"/>
      <c r="G23" s="140"/>
      <c r="H23" s="140"/>
      <c r="I23" s="140"/>
      <c r="J23" s="141"/>
    </row>
    <row r="24" spans="1:10" s="8" customFormat="1" ht="12" customHeight="1" x14ac:dyDescent="0.2">
      <c r="A24" s="119" t="s">
        <v>2</v>
      </c>
      <c r="B24" s="120"/>
      <c r="C24" s="18" t="s">
        <v>12</v>
      </c>
      <c r="D24" s="19" t="s">
        <v>36</v>
      </c>
      <c r="E24" s="19" t="s">
        <v>4</v>
      </c>
      <c r="F24" s="19"/>
      <c r="G24" s="19"/>
      <c r="H24" s="20"/>
      <c r="I24" s="21" t="s">
        <v>13</v>
      </c>
      <c r="J24" s="22" t="s">
        <v>5</v>
      </c>
    </row>
    <row r="25" spans="1:10" s="8" customFormat="1" ht="12" customHeight="1" x14ac:dyDescent="0.2">
      <c r="A25" s="142" t="s">
        <v>34</v>
      </c>
      <c r="B25" s="143"/>
      <c r="C25" s="144" t="s">
        <v>37</v>
      </c>
      <c r="D25" s="23"/>
      <c r="E25" s="23"/>
      <c r="F25" s="23">
        <v>1</v>
      </c>
      <c r="G25" s="23">
        <v>362.71</v>
      </c>
      <c r="H25" s="23"/>
      <c r="I25" s="24">
        <f>F25*G25</f>
        <v>362.71</v>
      </c>
      <c r="J25" s="22"/>
    </row>
    <row r="26" spans="1:10" s="8" customFormat="1" ht="12" customHeight="1" x14ac:dyDescent="0.2">
      <c r="A26" s="142" t="s">
        <v>35</v>
      </c>
      <c r="B26" s="143"/>
      <c r="C26" s="145"/>
      <c r="D26" s="23"/>
      <c r="E26" s="23"/>
      <c r="F26" s="23">
        <v>1</v>
      </c>
      <c r="G26" s="23">
        <v>1026.2</v>
      </c>
      <c r="H26" s="23"/>
      <c r="I26" s="24">
        <f>F26*G26</f>
        <v>1026.2</v>
      </c>
      <c r="J26" s="22"/>
    </row>
    <row r="27" spans="1:10" s="8" customFormat="1" ht="12" customHeight="1" x14ac:dyDescent="0.2">
      <c r="A27" s="142" t="s">
        <v>28</v>
      </c>
      <c r="B27" s="120"/>
      <c r="C27" s="18"/>
      <c r="D27" s="23">
        <v>14</v>
      </c>
      <c r="E27" s="23">
        <v>2.6</v>
      </c>
      <c r="F27" s="23">
        <v>2</v>
      </c>
      <c r="G27" s="23"/>
      <c r="H27" s="23"/>
      <c r="I27" s="24">
        <f>D27*E27*F27</f>
        <v>72.8</v>
      </c>
      <c r="J27" s="22"/>
    </row>
    <row r="28" spans="1:10" s="8" customFormat="1" ht="12" customHeight="1" x14ac:dyDescent="0.2">
      <c r="A28" s="142" t="s">
        <v>30</v>
      </c>
      <c r="B28" s="143"/>
      <c r="C28" s="19" t="s">
        <v>29</v>
      </c>
      <c r="D28" s="23">
        <f>19.8+11.5</f>
        <v>31.3</v>
      </c>
      <c r="E28" s="23">
        <v>1.1000000000000001</v>
      </c>
      <c r="F28" s="23">
        <v>2</v>
      </c>
      <c r="G28" s="23"/>
      <c r="H28" s="23"/>
      <c r="I28" s="24">
        <f>D28*E28*F28</f>
        <v>68.860000000000014</v>
      </c>
      <c r="J28" s="22"/>
    </row>
    <row r="29" spans="1:10" s="8" customFormat="1" ht="12" customHeight="1" x14ac:dyDescent="0.2">
      <c r="A29" s="152" t="s">
        <v>6</v>
      </c>
      <c r="B29" s="130"/>
      <c r="C29" s="130"/>
      <c r="D29" s="130"/>
      <c r="E29" s="130"/>
      <c r="F29" s="130"/>
      <c r="G29" s="130"/>
      <c r="H29" s="131"/>
      <c r="I29" s="25">
        <f>ROUND(SUM(I25:I28),2)</f>
        <v>1530.57</v>
      </c>
      <c r="J29" s="26"/>
    </row>
    <row r="30" spans="1:10" s="8" customFormat="1" ht="12" customHeight="1" x14ac:dyDescent="0.2">
      <c r="A30" s="119"/>
      <c r="B30" s="132"/>
      <c r="C30" s="132"/>
      <c r="D30" s="132"/>
      <c r="E30" s="132"/>
      <c r="F30" s="132"/>
      <c r="G30" s="132"/>
      <c r="H30" s="132"/>
      <c r="I30" s="132"/>
      <c r="J30" s="133"/>
    </row>
    <row r="31" spans="1:10" s="8" customFormat="1" ht="12" customHeight="1" x14ac:dyDescent="0.2">
      <c r="A31" s="15" t="s">
        <v>8</v>
      </c>
      <c r="B31" s="16"/>
      <c r="C31" s="134"/>
      <c r="D31" s="136" t="s">
        <v>76</v>
      </c>
      <c r="E31" s="137"/>
      <c r="F31" s="137"/>
      <c r="G31" s="137"/>
      <c r="H31" s="137"/>
      <c r="I31" s="137"/>
      <c r="J31" s="138"/>
    </row>
    <row r="32" spans="1:10" s="8" customFormat="1" ht="12" customHeight="1" x14ac:dyDescent="0.2">
      <c r="A32" s="15" t="s">
        <v>1</v>
      </c>
      <c r="B32" s="17"/>
      <c r="C32" s="135"/>
      <c r="D32" s="139"/>
      <c r="E32" s="140"/>
      <c r="F32" s="140"/>
      <c r="G32" s="140"/>
      <c r="H32" s="140"/>
      <c r="I32" s="140"/>
      <c r="J32" s="141"/>
    </row>
    <row r="33" spans="1:10" s="8" customFormat="1" ht="12" customHeight="1" x14ac:dyDescent="0.2">
      <c r="A33" s="119" t="s">
        <v>2</v>
      </c>
      <c r="B33" s="120"/>
      <c r="C33" s="18" t="s">
        <v>12</v>
      </c>
      <c r="D33" s="19" t="s">
        <v>36</v>
      </c>
      <c r="E33" s="19" t="s">
        <v>4</v>
      </c>
      <c r="F33" s="19"/>
      <c r="G33" s="19"/>
      <c r="H33" s="20"/>
      <c r="I33" s="21" t="s">
        <v>13</v>
      </c>
      <c r="J33" s="22" t="s">
        <v>5</v>
      </c>
    </row>
    <row r="34" spans="1:10" s="8" customFormat="1" ht="12" customHeight="1" x14ac:dyDescent="0.2">
      <c r="A34" s="173" t="s">
        <v>34</v>
      </c>
      <c r="B34" s="174"/>
      <c r="C34" s="27" t="s">
        <v>37</v>
      </c>
      <c r="D34" s="28">
        <f>I25</f>
        <v>362.71</v>
      </c>
      <c r="E34" s="28">
        <v>1</v>
      </c>
      <c r="F34" s="28"/>
      <c r="G34" s="28"/>
      <c r="H34" s="28"/>
      <c r="I34" s="24">
        <f>D34*E34</f>
        <v>362.71</v>
      </c>
      <c r="J34" s="22"/>
    </row>
    <row r="35" spans="1:10" s="8" customFormat="1" ht="12" customHeight="1" x14ac:dyDescent="0.2">
      <c r="A35" s="161" t="s">
        <v>34</v>
      </c>
      <c r="B35" s="161"/>
      <c r="C35" s="29"/>
      <c r="D35" s="28">
        <f t="shared" ref="D35:D37" si="0">I26</f>
        <v>1026.2</v>
      </c>
      <c r="E35" s="28">
        <v>1</v>
      </c>
      <c r="F35" s="30"/>
      <c r="G35" s="30"/>
      <c r="H35" s="30"/>
      <c r="I35" s="24">
        <f t="shared" ref="I35:I37" si="1">D35*E35</f>
        <v>1026.2</v>
      </c>
      <c r="J35" s="22"/>
    </row>
    <row r="36" spans="1:10" s="8" customFormat="1" ht="12" customHeight="1" x14ac:dyDescent="0.2">
      <c r="A36" s="161" t="str">
        <f>A27</f>
        <v>PINTURA MURO  H=2,6 METROS</v>
      </c>
      <c r="B36" s="161"/>
      <c r="C36" s="29"/>
      <c r="D36" s="28">
        <f t="shared" si="0"/>
        <v>72.8</v>
      </c>
      <c r="E36" s="28">
        <v>1</v>
      </c>
      <c r="F36" s="30"/>
      <c r="G36" s="30"/>
      <c r="H36" s="30"/>
      <c r="I36" s="24">
        <f t="shared" si="1"/>
        <v>72.8</v>
      </c>
      <c r="J36" s="22"/>
    </row>
    <row r="37" spans="1:10" s="8" customFormat="1" ht="12" customHeight="1" x14ac:dyDescent="0.2">
      <c r="A37" s="161" t="str">
        <f>A28</f>
        <v>PINTURA MURO  H=1,1 METROS</v>
      </c>
      <c r="B37" s="161"/>
      <c r="C37" s="29"/>
      <c r="D37" s="28">
        <f t="shared" si="0"/>
        <v>68.860000000000014</v>
      </c>
      <c r="E37" s="28">
        <v>1</v>
      </c>
      <c r="F37" s="30"/>
      <c r="G37" s="30"/>
      <c r="H37" s="30"/>
      <c r="I37" s="24">
        <f t="shared" si="1"/>
        <v>68.860000000000014</v>
      </c>
      <c r="J37" s="22"/>
    </row>
    <row r="38" spans="1:10" s="8" customFormat="1" ht="12" customHeight="1" x14ac:dyDescent="0.2">
      <c r="A38" s="123" t="s">
        <v>6</v>
      </c>
      <c r="B38" s="124"/>
      <c r="C38" s="124"/>
      <c r="D38" s="124"/>
      <c r="E38" s="124"/>
      <c r="F38" s="124"/>
      <c r="G38" s="124"/>
      <c r="H38" s="124"/>
      <c r="I38" s="31">
        <f>ROUND(SUM(I34:I37),2)</f>
        <v>1530.57</v>
      </c>
      <c r="J38" s="26"/>
    </row>
    <row r="39" spans="1:10" s="8" customFormat="1" ht="12" customHeight="1" x14ac:dyDescent="0.2">
      <c r="A39" s="159"/>
      <c r="B39" s="160"/>
      <c r="C39" s="160"/>
      <c r="D39" s="160"/>
      <c r="E39" s="160"/>
      <c r="F39" s="160"/>
      <c r="G39" s="160"/>
      <c r="H39" s="160"/>
      <c r="I39" s="132"/>
      <c r="J39" s="133"/>
    </row>
    <row r="40" spans="1:10" s="8" customFormat="1" ht="12" customHeight="1" x14ac:dyDescent="0.2">
      <c r="A40" s="15" t="s">
        <v>8</v>
      </c>
      <c r="B40" s="16"/>
      <c r="C40" s="134"/>
      <c r="D40" s="136" t="s">
        <v>101</v>
      </c>
      <c r="E40" s="137"/>
      <c r="F40" s="137"/>
      <c r="G40" s="137"/>
      <c r="H40" s="137"/>
      <c r="I40" s="137"/>
      <c r="J40" s="138"/>
    </row>
    <row r="41" spans="1:10" s="8" customFormat="1" ht="12" customHeight="1" x14ac:dyDescent="0.2">
      <c r="A41" s="15" t="s">
        <v>1</v>
      </c>
      <c r="B41" s="17"/>
      <c r="C41" s="135"/>
      <c r="D41" s="139"/>
      <c r="E41" s="140"/>
      <c r="F41" s="140"/>
      <c r="G41" s="140"/>
      <c r="H41" s="140"/>
      <c r="I41" s="140"/>
      <c r="J41" s="141"/>
    </row>
    <row r="42" spans="1:10" s="8" customFormat="1" ht="12" customHeight="1" x14ac:dyDescent="0.2">
      <c r="A42" s="119" t="s">
        <v>2</v>
      </c>
      <c r="B42" s="120"/>
      <c r="C42" s="18" t="s">
        <v>12</v>
      </c>
      <c r="D42" s="19" t="s">
        <v>36</v>
      </c>
      <c r="E42" s="19" t="s">
        <v>4</v>
      </c>
      <c r="F42" s="19"/>
      <c r="G42" s="19"/>
      <c r="H42" s="20"/>
      <c r="I42" s="21" t="s">
        <v>13</v>
      </c>
      <c r="J42" s="22" t="s">
        <v>5</v>
      </c>
    </row>
    <row r="43" spans="1:10" s="8" customFormat="1" ht="15.75" customHeight="1" x14ac:dyDescent="0.2">
      <c r="A43" s="142" t="s">
        <v>73</v>
      </c>
      <c r="B43" s="143"/>
      <c r="C43" s="27"/>
      <c r="D43" s="23">
        <f>6+6+2.04+2.04+4.8+4.05+4.8+4.95+14.51+4.14+4.32+14+9.05+9.05+9.05+3.1+10.75+33+37.81+2.55+2.55+2.04+9.05+9.05+9.05+9.55+11.64+5.5+3.23+18.08+9.05+9.05</f>
        <v>283.85000000000008</v>
      </c>
      <c r="E43" s="23">
        <v>1</v>
      </c>
      <c r="F43" s="23"/>
      <c r="G43" s="23"/>
      <c r="H43" s="23"/>
      <c r="I43" s="24">
        <f>D43*E43</f>
        <v>283.85000000000008</v>
      </c>
      <c r="J43" s="22"/>
    </row>
    <row r="44" spans="1:10" s="8" customFormat="1" ht="12" customHeight="1" x14ac:dyDescent="0.2">
      <c r="A44" s="128" t="s">
        <v>6</v>
      </c>
      <c r="B44" s="129"/>
      <c r="C44" s="130"/>
      <c r="D44" s="130"/>
      <c r="E44" s="130"/>
      <c r="F44" s="130"/>
      <c r="G44" s="130"/>
      <c r="H44" s="131"/>
      <c r="I44" s="25">
        <f>ROUND(SUM(I43:I43),2)</f>
        <v>283.85000000000002</v>
      </c>
      <c r="J44" s="26"/>
    </row>
    <row r="45" spans="1:10" s="8" customFormat="1" ht="12" customHeight="1" x14ac:dyDescent="0.2">
      <c r="A45" s="119"/>
      <c r="B45" s="132"/>
      <c r="C45" s="132"/>
      <c r="D45" s="132"/>
      <c r="E45" s="132"/>
      <c r="F45" s="132"/>
      <c r="G45" s="132"/>
      <c r="H45" s="132"/>
      <c r="I45" s="132"/>
      <c r="J45" s="133"/>
    </row>
    <row r="46" spans="1:10" s="8" customFormat="1" ht="12" customHeight="1" x14ac:dyDescent="0.2">
      <c r="A46" s="15" t="s">
        <v>8</v>
      </c>
      <c r="B46" s="16"/>
      <c r="C46" s="134"/>
      <c r="D46" s="136" t="s">
        <v>77</v>
      </c>
      <c r="E46" s="137"/>
      <c r="F46" s="137"/>
      <c r="G46" s="137"/>
      <c r="H46" s="137"/>
      <c r="I46" s="137"/>
      <c r="J46" s="138"/>
    </row>
    <row r="47" spans="1:10" s="8" customFormat="1" ht="12" customHeight="1" x14ac:dyDescent="0.2">
      <c r="A47" s="15" t="s">
        <v>1</v>
      </c>
      <c r="B47" s="17"/>
      <c r="C47" s="135"/>
      <c r="D47" s="139"/>
      <c r="E47" s="140"/>
      <c r="F47" s="140"/>
      <c r="G47" s="140"/>
      <c r="H47" s="140"/>
      <c r="I47" s="140"/>
      <c r="J47" s="141"/>
    </row>
    <row r="48" spans="1:10" s="8" customFormat="1" ht="12" customHeight="1" x14ac:dyDescent="0.2">
      <c r="A48" s="119" t="s">
        <v>2</v>
      </c>
      <c r="B48" s="120"/>
      <c r="C48" s="18" t="s">
        <v>12</v>
      </c>
      <c r="D48" s="19" t="s">
        <v>36</v>
      </c>
      <c r="E48" s="19" t="s">
        <v>4</v>
      </c>
      <c r="F48" s="19"/>
      <c r="G48" s="19"/>
      <c r="H48" s="20"/>
      <c r="I48" s="21" t="s">
        <v>13</v>
      </c>
      <c r="J48" s="22" t="s">
        <v>5</v>
      </c>
    </row>
    <row r="49" spans="1:11" s="8" customFormat="1" ht="15.75" customHeight="1" x14ac:dyDescent="0.2">
      <c r="A49" s="142" t="s">
        <v>73</v>
      </c>
      <c r="B49" s="143"/>
      <c r="C49" s="27"/>
      <c r="D49" s="23">
        <f>6+6+2.04+2.04+4.8+4.05+4.8+4.95+14.51+4.14+4.32+14+9.05+9.05+9.05+3.1+10.75+33+37.81+2.55+2.55+2.04+9.05+9.05+9.05+9.55+11.64+5.5+3.23+18.08+9.05+9.05</f>
        <v>283.85000000000008</v>
      </c>
      <c r="E49" s="23">
        <v>1</v>
      </c>
      <c r="F49" s="23"/>
      <c r="G49" s="23"/>
      <c r="H49" s="23"/>
      <c r="I49" s="24">
        <f>D49*E49</f>
        <v>283.85000000000008</v>
      </c>
      <c r="J49" s="22"/>
    </row>
    <row r="50" spans="1:11" s="8" customFormat="1" ht="12" customHeight="1" x14ac:dyDescent="0.2">
      <c r="A50" s="128" t="s">
        <v>6</v>
      </c>
      <c r="B50" s="129"/>
      <c r="C50" s="130"/>
      <c r="D50" s="130"/>
      <c r="E50" s="130"/>
      <c r="F50" s="130"/>
      <c r="G50" s="130"/>
      <c r="H50" s="131"/>
      <c r="I50" s="25">
        <f>ROUND(SUM(I49:I49),2)</f>
        <v>283.85000000000002</v>
      </c>
      <c r="J50" s="26"/>
    </row>
    <row r="51" spans="1:11" s="8" customFormat="1" ht="12" customHeight="1" x14ac:dyDescent="0.2">
      <c r="A51" s="119"/>
      <c r="B51" s="132"/>
      <c r="C51" s="132"/>
      <c r="D51" s="132"/>
      <c r="E51" s="132"/>
      <c r="F51" s="132"/>
      <c r="G51" s="132"/>
      <c r="H51" s="132"/>
      <c r="I51" s="132"/>
      <c r="J51" s="133"/>
    </row>
    <row r="52" spans="1:11" s="8" customFormat="1" ht="12" customHeight="1" x14ac:dyDescent="0.2">
      <c r="A52" s="15" t="s">
        <v>8</v>
      </c>
      <c r="B52" s="16"/>
      <c r="C52" s="134"/>
      <c r="D52" s="136" t="s">
        <v>78</v>
      </c>
      <c r="E52" s="137"/>
      <c r="F52" s="137"/>
      <c r="G52" s="137"/>
      <c r="H52" s="137"/>
      <c r="I52" s="137"/>
      <c r="J52" s="138"/>
    </row>
    <row r="53" spans="1:11" s="8" customFormat="1" ht="12" customHeight="1" x14ac:dyDescent="0.2">
      <c r="A53" s="15" t="s">
        <v>1</v>
      </c>
      <c r="B53" s="17"/>
      <c r="C53" s="135"/>
      <c r="D53" s="139"/>
      <c r="E53" s="140"/>
      <c r="F53" s="140"/>
      <c r="G53" s="140"/>
      <c r="H53" s="140"/>
      <c r="I53" s="140"/>
      <c r="J53" s="141"/>
    </row>
    <row r="54" spans="1:11" s="8" customFormat="1" ht="12" customHeight="1" x14ac:dyDescent="0.2">
      <c r="A54" s="119" t="s">
        <v>2</v>
      </c>
      <c r="B54" s="120"/>
      <c r="C54" s="18" t="s">
        <v>12</v>
      </c>
      <c r="D54" s="19" t="s">
        <v>36</v>
      </c>
      <c r="E54" s="19" t="s">
        <v>4</v>
      </c>
      <c r="F54" s="19"/>
      <c r="G54" s="19"/>
      <c r="H54" s="20"/>
      <c r="I54" s="21" t="s">
        <v>13</v>
      </c>
      <c r="J54" s="22" t="s">
        <v>5</v>
      </c>
      <c r="K54" s="118" t="e">
        <f>I38+#REF!</f>
        <v>#REF!</v>
      </c>
    </row>
    <row r="55" spans="1:11" s="8" customFormat="1" ht="12" customHeight="1" x14ac:dyDescent="0.2">
      <c r="A55" s="142" t="s">
        <v>74</v>
      </c>
      <c r="B55" s="143"/>
      <c r="C55" s="27"/>
      <c r="D55" s="23">
        <f>D49</f>
        <v>283.85000000000008</v>
      </c>
      <c r="E55" s="23">
        <v>1</v>
      </c>
      <c r="F55" s="23"/>
      <c r="G55" s="23"/>
      <c r="H55" s="23"/>
      <c r="I55" s="24">
        <f>D55*E55</f>
        <v>283.85000000000008</v>
      </c>
      <c r="J55" s="22"/>
    </row>
    <row r="56" spans="1:11" s="8" customFormat="1" ht="12" customHeight="1" x14ac:dyDescent="0.2">
      <c r="A56" s="179" t="s">
        <v>14</v>
      </c>
      <c r="B56" s="129"/>
      <c r="C56" s="130"/>
      <c r="D56" s="130"/>
      <c r="E56" s="130"/>
      <c r="F56" s="130"/>
      <c r="G56" s="130"/>
      <c r="H56" s="131"/>
      <c r="I56" s="25">
        <f>ROUND(SUM(I55:I55),2)</f>
        <v>283.85000000000002</v>
      </c>
      <c r="J56" s="26"/>
    </row>
    <row r="57" spans="1:11" s="8" customFormat="1" ht="12" customHeight="1" x14ac:dyDescent="0.2">
      <c r="A57" s="119"/>
      <c r="B57" s="132"/>
      <c r="C57" s="132"/>
      <c r="D57" s="132"/>
      <c r="E57" s="132"/>
      <c r="F57" s="132"/>
      <c r="G57" s="132"/>
      <c r="H57" s="132"/>
      <c r="I57" s="132"/>
      <c r="J57" s="133"/>
    </row>
    <row r="58" spans="1:11" s="32" customFormat="1" ht="12" customHeight="1" x14ac:dyDescent="0.2">
      <c r="A58" s="15" t="s">
        <v>8</v>
      </c>
      <c r="B58" s="16"/>
      <c r="C58" s="134"/>
      <c r="D58" s="136" t="s">
        <v>38</v>
      </c>
      <c r="E58" s="137"/>
      <c r="F58" s="137"/>
      <c r="G58" s="137"/>
      <c r="H58" s="137"/>
      <c r="I58" s="137"/>
      <c r="J58" s="138"/>
    </row>
    <row r="59" spans="1:11" s="32" customFormat="1" ht="12" customHeight="1" x14ac:dyDescent="0.2">
      <c r="A59" s="15" t="s">
        <v>1</v>
      </c>
      <c r="B59" s="33"/>
      <c r="C59" s="135"/>
      <c r="D59" s="139"/>
      <c r="E59" s="140"/>
      <c r="F59" s="184"/>
      <c r="G59" s="140"/>
      <c r="H59" s="140"/>
      <c r="I59" s="140"/>
      <c r="J59" s="141"/>
    </row>
    <row r="60" spans="1:11" s="32" customFormat="1" ht="12" customHeight="1" x14ac:dyDescent="0.2">
      <c r="A60" s="119" t="s">
        <v>2</v>
      </c>
      <c r="B60" s="120"/>
      <c r="C60" s="20"/>
      <c r="D60" s="18" t="s">
        <v>3</v>
      </c>
      <c r="E60" s="18" t="s">
        <v>9</v>
      </c>
      <c r="F60" s="34" t="s">
        <v>24</v>
      </c>
      <c r="G60" s="34"/>
      <c r="H60" s="20"/>
      <c r="I60" s="35" t="s">
        <v>13</v>
      </c>
      <c r="J60" s="22" t="s">
        <v>5</v>
      </c>
    </row>
    <row r="61" spans="1:11" s="32" customFormat="1" ht="12" customHeight="1" x14ac:dyDescent="0.2">
      <c r="A61" s="146" t="s">
        <v>22</v>
      </c>
      <c r="B61" s="122"/>
      <c r="C61" s="36"/>
      <c r="D61" s="37">
        <v>1.2</v>
      </c>
      <c r="E61" s="37">
        <v>1.5</v>
      </c>
      <c r="F61" s="37">
        <v>16</v>
      </c>
      <c r="G61" s="37"/>
      <c r="H61" s="37"/>
      <c r="I61" s="38">
        <f>D61*E61*F61</f>
        <v>28.799999999999997</v>
      </c>
      <c r="J61" s="39"/>
    </row>
    <row r="62" spans="1:11" s="32" customFormat="1" ht="12" customHeight="1" x14ac:dyDescent="0.2">
      <c r="A62" s="146" t="s">
        <v>23</v>
      </c>
      <c r="B62" s="122"/>
      <c r="C62" s="40"/>
      <c r="D62" s="41">
        <v>0.7</v>
      </c>
      <c r="E62" s="41">
        <v>0.85</v>
      </c>
      <c r="F62" s="41">
        <v>16</v>
      </c>
      <c r="G62" s="41"/>
      <c r="H62" s="41"/>
      <c r="I62" s="38">
        <f>D62*E62*F62</f>
        <v>9.52</v>
      </c>
      <c r="J62" s="42"/>
    </row>
    <row r="63" spans="1:11" s="8" customFormat="1" ht="12" customHeight="1" x14ac:dyDescent="0.2">
      <c r="A63" s="149" t="s">
        <v>31</v>
      </c>
      <c r="B63" s="150"/>
      <c r="C63" s="20"/>
      <c r="D63" s="37">
        <v>4.8</v>
      </c>
      <c r="E63" s="37">
        <v>2.5</v>
      </c>
      <c r="F63" s="37">
        <v>2</v>
      </c>
      <c r="G63" s="37"/>
      <c r="H63" s="37"/>
      <c r="I63" s="37">
        <f>D63*E63*F63</f>
        <v>24</v>
      </c>
      <c r="J63" s="22"/>
    </row>
    <row r="64" spans="1:11" s="8" customFormat="1" ht="12.75" x14ac:dyDescent="0.2">
      <c r="A64" s="149" t="s">
        <v>32</v>
      </c>
      <c r="B64" s="150"/>
      <c r="C64" s="43"/>
      <c r="D64" s="37">
        <v>1</v>
      </c>
      <c r="E64" s="37">
        <v>2.5</v>
      </c>
      <c r="F64" s="41">
        <v>2</v>
      </c>
      <c r="G64" s="37"/>
      <c r="H64" s="37"/>
      <c r="I64" s="37">
        <f t="shared" ref="I64:I65" si="2">D64*E64*F64</f>
        <v>5</v>
      </c>
      <c r="J64" s="22"/>
    </row>
    <row r="65" spans="1:10" s="8" customFormat="1" ht="12.75" x14ac:dyDescent="0.2">
      <c r="A65" s="149" t="s">
        <v>33</v>
      </c>
      <c r="B65" s="150"/>
      <c r="C65" s="19" t="s">
        <v>29</v>
      </c>
      <c r="D65" s="37">
        <f>19.8+11.5</f>
        <v>31.3</v>
      </c>
      <c r="E65" s="37">
        <v>1.4</v>
      </c>
      <c r="F65" s="37">
        <v>2</v>
      </c>
      <c r="G65" s="37"/>
      <c r="H65" s="37"/>
      <c r="I65" s="37">
        <f t="shared" si="2"/>
        <v>87.64</v>
      </c>
      <c r="J65" s="22"/>
    </row>
    <row r="66" spans="1:10" s="8" customFormat="1" ht="15.75" customHeight="1" x14ac:dyDescent="0.2">
      <c r="A66" s="152" t="s">
        <v>6</v>
      </c>
      <c r="B66" s="130"/>
      <c r="C66" s="130"/>
      <c r="D66" s="130"/>
      <c r="E66" s="130"/>
      <c r="F66" s="130"/>
      <c r="G66" s="130"/>
      <c r="H66" s="131"/>
      <c r="I66" s="44">
        <f>ROUND(SUM(I61:I65),2)</f>
        <v>154.96</v>
      </c>
      <c r="J66" s="26"/>
    </row>
    <row r="67" spans="1:10" s="8" customFormat="1" ht="12" customHeight="1" x14ac:dyDescent="0.2">
      <c r="A67" s="146"/>
      <c r="B67" s="147"/>
      <c r="C67" s="147"/>
      <c r="D67" s="147"/>
      <c r="E67" s="147"/>
      <c r="F67" s="147"/>
      <c r="G67" s="147"/>
      <c r="H67" s="147"/>
      <c r="I67" s="147"/>
      <c r="J67" s="151"/>
    </row>
    <row r="68" spans="1:10" s="8" customFormat="1" ht="13.5" customHeight="1" x14ac:dyDescent="0.2">
      <c r="A68" s="15" t="s">
        <v>8</v>
      </c>
      <c r="B68" s="16"/>
      <c r="C68" s="134"/>
      <c r="D68" s="153" t="s">
        <v>39</v>
      </c>
      <c r="E68" s="154"/>
      <c r="F68" s="154"/>
      <c r="G68" s="154"/>
      <c r="H68" s="154"/>
      <c r="I68" s="154"/>
      <c r="J68" s="155"/>
    </row>
    <row r="69" spans="1:10" s="8" customFormat="1" ht="13.5" customHeight="1" x14ac:dyDescent="0.2">
      <c r="A69" s="15" t="s">
        <v>1</v>
      </c>
      <c r="B69" s="33"/>
      <c r="C69" s="135"/>
      <c r="D69" s="156"/>
      <c r="E69" s="157"/>
      <c r="F69" s="157"/>
      <c r="G69" s="157"/>
      <c r="H69" s="157"/>
      <c r="I69" s="157"/>
      <c r="J69" s="158"/>
    </row>
    <row r="70" spans="1:10" s="8" customFormat="1" ht="18.75" customHeight="1" x14ac:dyDescent="0.2">
      <c r="A70" s="119" t="s">
        <v>2</v>
      </c>
      <c r="B70" s="120"/>
      <c r="C70" s="20"/>
      <c r="D70" s="18" t="s">
        <v>18</v>
      </c>
      <c r="E70" s="45"/>
      <c r="F70" s="34"/>
      <c r="G70" s="46"/>
      <c r="H70" s="20"/>
      <c r="I70" s="18" t="s">
        <v>25</v>
      </c>
      <c r="J70" s="22" t="s">
        <v>5</v>
      </c>
    </row>
    <row r="71" spans="1:10" s="8" customFormat="1" ht="25.5" customHeight="1" x14ac:dyDescent="0.2">
      <c r="A71" s="121" t="s">
        <v>20</v>
      </c>
      <c r="B71" s="122"/>
      <c r="C71" s="37"/>
      <c r="D71" s="37">
        <v>4</v>
      </c>
      <c r="E71" s="37"/>
      <c r="F71" s="37"/>
      <c r="G71" s="37"/>
      <c r="H71" s="37"/>
      <c r="I71" s="38">
        <f>D71</f>
        <v>4</v>
      </c>
      <c r="J71" s="22"/>
    </row>
    <row r="72" spans="1:10" s="8" customFormat="1" ht="12" customHeight="1" x14ac:dyDescent="0.2">
      <c r="A72" s="152" t="s">
        <v>6</v>
      </c>
      <c r="B72" s="130"/>
      <c r="C72" s="130"/>
      <c r="D72" s="130"/>
      <c r="E72" s="130"/>
      <c r="F72" s="130"/>
      <c r="G72" s="130"/>
      <c r="H72" s="131"/>
      <c r="I72" s="44">
        <f>ROUND(SUM(I71:I71),2)</f>
        <v>4</v>
      </c>
      <c r="J72" s="26"/>
    </row>
    <row r="73" spans="1:10" s="8" customFormat="1" ht="12" customHeight="1" x14ac:dyDescent="0.2">
      <c r="A73" s="119"/>
      <c r="B73" s="132"/>
      <c r="C73" s="132"/>
      <c r="D73" s="132"/>
      <c r="E73" s="132"/>
      <c r="F73" s="132"/>
      <c r="G73" s="132"/>
      <c r="H73" s="132"/>
      <c r="I73" s="132"/>
      <c r="J73" s="133"/>
    </row>
    <row r="74" spans="1:10" s="8" customFormat="1" ht="13.5" customHeight="1" x14ac:dyDescent="0.2">
      <c r="A74" s="15" t="s">
        <v>8</v>
      </c>
      <c r="B74" s="16"/>
      <c r="C74" s="134"/>
      <c r="D74" s="136" t="s">
        <v>40</v>
      </c>
      <c r="E74" s="137"/>
      <c r="F74" s="137"/>
      <c r="G74" s="137"/>
      <c r="H74" s="137"/>
      <c r="I74" s="137"/>
      <c r="J74" s="138"/>
    </row>
    <row r="75" spans="1:10" s="8" customFormat="1" ht="13.5" customHeight="1" x14ac:dyDescent="0.2">
      <c r="A75" s="15" t="s">
        <v>1</v>
      </c>
      <c r="B75" s="33"/>
      <c r="C75" s="135"/>
      <c r="D75" s="139"/>
      <c r="E75" s="140"/>
      <c r="F75" s="140"/>
      <c r="G75" s="140"/>
      <c r="H75" s="140"/>
      <c r="I75" s="140"/>
      <c r="J75" s="141"/>
    </row>
    <row r="76" spans="1:10" s="8" customFormat="1" ht="12.75" x14ac:dyDescent="0.2">
      <c r="A76" s="119" t="s">
        <v>2</v>
      </c>
      <c r="B76" s="120"/>
      <c r="C76" s="20"/>
      <c r="D76" s="18" t="s">
        <v>18</v>
      </c>
      <c r="E76" s="45"/>
      <c r="F76" s="34"/>
      <c r="G76" s="46"/>
      <c r="H76" s="20"/>
      <c r="I76" s="18" t="s">
        <v>25</v>
      </c>
      <c r="J76" s="22" t="s">
        <v>5</v>
      </c>
    </row>
    <row r="77" spans="1:10" s="8" customFormat="1" ht="25.5" customHeight="1" x14ac:dyDescent="0.2">
      <c r="A77" s="121"/>
      <c r="B77" s="122"/>
      <c r="C77" s="20"/>
      <c r="D77" s="41">
        <v>10</v>
      </c>
      <c r="E77" s="38"/>
      <c r="F77" s="38"/>
      <c r="G77" s="38"/>
      <c r="H77" s="38"/>
      <c r="I77" s="47">
        <f>D77</f>
        <v>10</v>
      </c>
      <c r="J77" s="22"/>
    </row>
    <row r="78" spans="1:10" s="8" customFormat="1" ht="15.75" customHeight="1" x14ac:dyDescent="0.2">
      <c r="A78" s="152" t="s">
        <v>6</v>
      </c>
      <c r="B78" s="130"/>
      <c r="C78" s="130"/>
      <c r="D78" s="130"/>
      <c r="E78" s="130"/>
      <c r="F78" s="130"/>
      <c r="G78" s="130"/>
      <c r="H78" s="131"/>
      <c r="I78" s="44">
        <f>ROUND(SUM(I77:I77),2)</f>
        <v>10</v>
      </c>
      <c r="J78" s="26"/>
    </row>
    <row r="79" spans="1:10" s="8" customFormat="1" ht="12" customHeight="1" x14ac:dyDescent="0.2">
      <c r="A79" s="48"/>
      <c r="B79" s="49"/>
      <c r="C79" s="49"/>
      <c r="D79" s="49"/>
      <c r="E79" s="49"/>
      <c r="F79" s="49"/>
      <c r="G79" s="49"/>
      <c r="H79" s="49"/>
      <c r="I79" s="49"/>
      <c r="J79" s="50"/>
    </row>
    <row r="80" spans="1:10" s="8" customFormat="1" ht="12" customHeight="1" x14ac:dyDescent="0.2">
      <c r="A80" s="15" t="s">
        <v>8</v>
      </c>
      <c r="B80" s="16"/>
      <c r="C80" s="134"/>
      <c r="D80" s="136" t="s">
        <v>41</v>
      </c>
      <c r="E80" s="137"/>
      <c r="F80" s="137"/>
      <c r="G80" s="137"/>
      <c r="H80" s="137"/>
      <c r="I80" s="137"/>
      <c r="J80" s="138"/>
    </row>
    <row r="81" spans="1:11" s="8" customFormat="1" ht="12" customHeight="1" x14ac:dyDescent="0.2">
      <c r="A81" s="15" t="s">
        <v>1</v>
      </c>
      <c r="B81" s="17"/>
      <c r="C81" s="135"/>
      <c r="D81" s="139"/>
      <c r="E81" s="140"/>
      <c r="F81" s="140"/>
      <c r="G81" s="140"/>
      <c r="H81" s="140"/>
      <c r="I81" s="140"/>
      <c r="J81" s="141"/>
    </row>
    <row r="82" spans="1:11" s="8" customFormat="1" ht="24" customHeight="1" x14ac:dyDescent="0.2">
      <c r="A82" s="119" t="s">
        <v>2</v>
      </c>
      <c r="B82" s="120"/>
      <c r="C82" s="51" t="s">
        <v>12</v>
      </c>
      <c r="D82" s="18" t="s">
        <v>18</v>
      </c>
      <c r="E82" s="51"/>
      <c r="F82" s="51"/>
      <c r="G82" s="51"/>
      <c r="H82" s="36"/>
      <c r="I82" s="18" t="s">
        <v>25</v>
      </c>
      <c r="J82" s="22" t="s">
        <v>5</v>
      </c>
    </row>
    <row r="83" spans="1:11" s="8" customFormat="1" ht="14.25" customHeight="1" x14ac:dyDescent="0.2">
      <c r="A83" s="146" t="s">
        <v>26</v>
      </c>
      <c r="B83" s="147"/>
      <c r="C83" s="41"/>
      <c r="D83" s="41">
        <v>15</v>
      </c>
      <c r="E83" s="41"/>
      <c r="F83" s="41"/>
      <c r="G83" s="41"/>
      <c r="H83" s="40"/>
      <c r="I83" s="47">
        <f>D83</f>
        <v>15</v>
      </c>
      <c r="J83" s="26"/>
    </row>
    <row r="84" spans="1:11" s="8" customFormat="1" ht="12" customHeight="1" x14ac:dyDescent="0.2">
      <c r="A84" s="128" t="s">
        <v>6</v>
      </c>
      <c r="B84" s="129"/>
      <c r="C84" s="129"/>
      <c r="D84" s="129"/>
      <c r="E84" s="129"/>
      <c r="F84" s="129"/>
      <c r="G84" s="129"/>
      <c r="H84" s="148"/>
      <c r="I84" s="25">
        <f>ROUND(SUM(I83:I83),2)</f>
        <v>15</v>
      </c>
      <c r="J84" s="26"/>
    </row>
    <row r="85" spans="1:11" s="8" customFormat="1" ht="12" customHeight="1" x14ac:dyDescent="0.2">
      <c r="A85" s="119"/>
      <c r="B85" s="132"/>
      <c r="C85" s="132"/>
      <c r="D85" s="132"/>
      <c r="E85" s="132"/>
      <c r="F85" s="132"/>
      <c r="G85" s="132"/>
      <c r="H85" s="132"/>
      <c r="I85" s="132"/>
      <c r="J85" s="133"/>
    </row>
    <row r="86" spans="1:11" s="8" customFormat="1" ht="12" customHeight="1" x14ac:dyDescent="0.2">
      <c r="A86" s="15" t="s">
        <v>8</v>
      </c>
      <c r="B86" s="16"/>
      <c r="C86" s="134"/>
      <c r="D86" s="136" t="s">
        <v>42</v>
      </c>
      <c r="E86" s="137"/>
      <c r="F86" s="137"/>
      <c r="G86" s="137"/>
      <c r="H86" s="137"/>
      <c r="I86" s="137"/>
      <c r="J86" s="138"/>
    </row>
    <row r="87" spans="1:11" s="8" customFormat="1" ht="12" customHeight="1" x14ac:dyDescent="0.2">
      <c r="A87" s="15" t="s">
        <v>1</v>
      </c>
      <c r="B87" s="17"/>
      <c r="C87" s="135"/>
      <c r="D87" s="139"/>
      <c r="E87" s="140"/>
      <c r="F87" s="140"/>
      <c r="G87" s="140"/>
      <c r="H87" s="140"/>
      <c r="I87" s="140"/>
      <c r="J87" s="141"/>
    </row>
    <row r="88" spans="1:11" s="8" customFormat="1" ht="24" customHeight="1" x14ac:dyDescent="0.2">
      <c r="A88" s="175" t="s">
        <v>2</v>
      </c>
      <c r="B88" s="176"/>
      <c r="C88" s="51" t="s">
        <v>12</v>
      </c>
      <c r="D88" s="51" t="s">
        <v>3</v>
      </c>
      <c r="E88" s="51" t="s">
        <v>11</v>
      </c>
      <c r="F88" s="51" t="s">
        <v>24</v>
      </c>
      <c r="G88" s="51"/>
      <c r="H88" s="36"/>
      <c r="I88" s="51" t="s">
        <v>17</v>
      </c>
      <c r="J88" s="39" t="s">
        <v>5</v>
      </c>
    </row>
    <row r="89" spans="1:11" s="8" customFormat="1" ht="12" customHeight="1" x14ac:dyDescent="0.2">
      <c r="A89" s="177" t="str">
        <f>A61</f>
        <v>JANELA 120X150/100</v>
      </c>
      <c r="B89" s="178"/>
      <c r="C89" s="52"/>
      <c r="D89" s="52">
        <v>1.2</v>
      </c>
      <c r="E89" s="52">
        <v>1.5</v>
      </c>
      <c r="F89" s="52">
        <v>1</v>
      </c>
      <c r="G89" s="52"/>
      <c r="H89" s="53"/>
      <c r="I89" s="52">
        <f>D89*E89*F89</f>
        <v>1.7999999999999998</v>
      </c>
      <c r="J89" s="54"/>
    </row>
    <row r="90" spans="1:11" s="8" customFormat="1" ht="12" customHeight="1" x14ac:dyDescent="0.2">
      <c r="A90" s="128" t="s">
        <v>6</v>
      </c>
      <c r="B90" s="129"/>
      <c r="C90" s="129"/>
      <c r="D90" s="129"/>
      <c r="E90" s="129"/>
      <c r="F90" s="129"/>
      <c r="G90" s="129"/>
      <c r="H90" s="148"/>
      <c r="I90" s="55">
        <f>ROUND(SUM(I89:I89),2)</f>
        <v>1.8</v>
      </c>
      <c r="J90" s="56"/>
    </row>
    <row r="91" spans="1:11" s="8" customFormat="1" ht="12" customHeight="1" x14ac:dyDescent="0.2">
      <c r="A91" s="146"/>
      <c r="B91" s="147"/>
      <c r="C91" s="147"/>
      <c r="D91" s="147"/>
      <c r="E91" s="147"/>
      <c r="F91" s="147"/>
      <c r="G91" s="147"/>
      <c r="H91" s="147"/>
      <c r="I91" s="147"/>
      <c r="J91" s="151"/>
    </row>
    <row r="92" spans="1:11" s="14" customFormat="1" ht="12" customHeight="1" x14ac:dyDescent="0.2">
      <c r="A92" s="57" t="s">
        <v>7</v>
      </c>
      <c r="B92" s="16"/>
      <c r="C92" s="58"/>
      <c r="D92" s="180" t="s">
        <v>43</v>
      </c>
      <c r="E92" s="180"/>
      <c r="F92" s="180"/>
      <c r="G92" s="180"/>
      <c r="H92" s="180"/>
      <c r="I92" s="180"/>
      <c r="J92" s="181"/>
      <c r="K92" s="12"/>
    </row>
    <row r="93" spans="1:11" s="61" customFormat="1" ht="12.75" x14ac:dyDescent="0.2">
      <c r="A93" s="57" t="s">
        <v>1</v>
      </c>
      <c r="B93" s="59"/>
      <c r="C93" s="60"/>
      <c r="D93" s="180"/>
      <c r="E93" s="180"/>
      <c r="F93" s="180"/>
      <c r="G93" s="180"/>
      <c r="H93" s="180"/>
      <c r="I93" s="180"/>
      <c r="J93" s="181"/>
    </row>
    <row r="94" spans="1:11" s="61" customFormat="1" ht="12.75" x14ac:dyDescent="0.2">
      <c r="A94" s="119" t="s">
        <v>2</v>
      </c>
      <c r="B94" s="120"/>
      <c r="C94" s="109" t="s">
        <v>12</v>
      </c>
      <c r="D94" s="62" t="s">
        <v>3</v>
      </c>
      <c r="E94" s="62" t="s">
        <v>11</v>
      </c>
      <c r="F94" s="63" t="s">
        <v>4</v>
      </c>
      <c r="G94" s="64"/>
      <c r="H94" s="64"/>
      <c r="I94" s="65" t="s">
        <v>17</v>
      </c>
      <c r="J94" s="66" t="s">
        <v>10</v>
      </c>
    </row>
    <row r="95" spans="1:11" s="61" customFormat="1" ht="12.75" x14ac:dyDescent="0.2">
      <c r="A95" s="182" t="s">
        <v>27</v>
      </c>
      <c r="B95" s="183"/>
      <c r="C95" s="43"/>
      <c r="D95" s="52">
        <v>1.6</v>
      </c>
      <c r="E95" s="52">
        <v>2.1</v>
      </c>
      <c r="F95" s="52">
        <v>1</v>
      </c>
      <c r="G95" s="52"/>
      <c r="H95" s="52"/>
      <c r="I95" s="52">
        <f>D95*E95*F95</f>
        <v>3.3600000000000003</v>
      </c>
      <c r="J95" s="67"/>
    </row>
    <row r="96" spans="1:11" s="8" customFormat="1" ht="12" customHeight="1" x14ac:dyDescent="0.2">
      <c r="A96" s="152" t="s">
        <v>6</v>
      </c>
      <c r="B96" s="130"/>
      <c r="C96" s="129"/>
      <c r="D96" s="130"/>
      <c r="E96" s="130"/>
      <c r="F96" s="130"/>
      <c r="G96" s="130"/>
      <c r="H96" s="131"/>
      <c r="I96" s="68">
        <f>ROUND(SUM(I95:I95),2)</f>
        <v>3.36</v>
      </c>
      <c r="J96" s="69"/>
    </row>
    <row r="97" spans="1:10" s="61" customFormat="1" ht="12.75" x14ac:dyDescent="0.2">
      <c r="A97" s="11"/>
      <c r="B97" s="12"/>
      <c r="C97" s="12"/>
      <c r="D97" s="12"/>
      <c r="E97" s="12"/>
      <c r="F97" s="12"/>
      <c r="G97" s="12"/>
      <c r="H97" s="12"/>
      <c r="I97" s="12"/>
      <c r="J97" s="13"/>
    </row>
    <row r="98" spans="1:10" s="61" customFormat="1" ht="12" customHeight="1" x14ac:dyDescent="0.2">
      <c r="A98" s="15" t="s">
        <v>8</v>
      </c>
      <c r="B98" s="16"/>
      <c r="C98" s="134"/>
      <c r="D98" s="136" t="s">
        <v>44</v>
      </c>
      <c r="E98" s="137"/>
      <c r="F98" s="137"/>
      <c r="G98" s="137"/>
      <c r="H98" s="137"/>
      <c r="I98" s="137"/>
      <c r="J98" s="138"/>
    </row>
    <row r="99" spans="1:10" s="61" customFormat="1" ht="12" customHeight="1" x14ac:dyDescent="0.2">
      <c r="A99" s="15" t="s">
        <v>1</v>
      </c>
      <c r="B99" s="33"/>
      <c r="C99" s="135"/>
      <c r="D99" s="139"/>
      <c r="E99" s="140"/>
      <c r="F99" s="140"/>
      <c r="G99" s="140"/>
      <c r="H99" s="140"/>
      <c r="I99" s="140"/>
      <c r="J99" s="141"/>
    </row>
    <row r="100" spans="1:10" s="61" customFormat="1" ht="12" customHeight="1" x14ac:dyDescent="0.2">
      <c r="A100" s="119" t="s">
        <v>2</v>
      </c>
      <c r="B100" s="120"/>
      <c r="C100" s="109" t="s">
        <v>12</v>
      </c>
      <c r="D100" s="51" t="s">
        <v>3</v>
      </c>
      <c r="E100" s="51" t="s">
        <v>11</v>
      </c>
      <c r="F100" s="51" t="s">
        <v>24</v>
      </c>
      <c r="G100" s="51"/>
      <c r="H100" s="70"/>
      <c r="I100" s="18" t="s">
        <v>13</v>
      </c>
      <c r="J100" s="22" t="s">
        <v>5</v>
      </c>
    </row>
    <row r="101" spans="1:10" s="61" customFormat="1" ht="12" customHeight="1" x14ac:dyDescent="0.2">
      <c r="A101" s="121" t="str">
        <f>A89</f>
        <v>JANELA 120X150/100</v>
      </c>
      <c r="B101" s="147"/>
      <c r="C101" s="40"/>
      <c r="D101" s="52">
        <v>1.2</v>
      </c>
      <c r="E101" s="52">
        <v>1.5</v>
      </c>
      <c r="F101" s="52">
        <v>1</v>
      </c>
      <c r="G101" s="71"/>
      <c r="H101" s="72"/>
      <c r="I101" s="73">
        <f>D101*E101*F101</f>
        <v>1.7999999999999998</v>
      </c>
      <c r="J101" s="74"/>
    </row>
    <row r="102" spans="1:10" s="61" customFormat="1" ht="12" customHeight="1" x14ac:dyDescent="0.2">
      <c r="A102" s="123" t="s">
        <v>6</v>
      </c>
      <c r="B102" s="124"/>
      <c r="C102" s="124"/>
      <c r="D102" s="124"/>
      <c r="E102" s="124"/>
      <c r="F102" s="124"/>
      <c r="G102" s="124"/>
      <c r="H102" s="124"/>
      <c r="I102" s="75">
        <f>ROUND(SUM(I101:I101),2)</f>
        <v>1.8</v>
      </c>
      <c r="J102" s="76"/>
    </row>
    <row r="103" spans="1:10" s="61" customFormat="1" ht="12" customHeight="1" x14ac:dyDescent="0.2">
      <c r="A103" s="77"/>
      <c r="B103" s="49"/>
      <c r="C103" s="49"/>
      <c r="D103" s="78"/>
      <c r="E103" s="78"/>
      <c r="F103" s="78"/>
      <c r="G103" s="78"/>
      <c r="H103" s="79"/>
      <c r="I103" s="80"/>
      <c r="J103" s="50"/>
    </row>
    <row r="104" spans="1:10" s="61" customFormat="1" ht="12" customHeight="1" x14ac:dyDescent="0.2">
      <c r="A104" s="15" t="s">
        <v>8</v>
      </c>
      <c r="B104" s="16"/>
      <c r="C104" s="134"/>
      <c r="D104" s="136" t="s">
        <v>47</v>
      </c>
      <c r="E104" s="137"/>
      <c r="F104" s="137"/>
      <c r="G104" s="137"/>
      <c r="H104" s="137"/>
      <c r="I104" s="137"/>
      <c r="J104" s="138"/>
    </row>
    <row r="105" spans="1:10" s="61" customFormat="1" ht="12" customHeight="1" x14ac:dyDescent="0.2">
      <c r="A105" s="15" t="s">
        <v>1</v>
      </c>
      <c r="B105" s="33"/>
      <c r="C105" s="135"/>
      <c r="D105" s="139"/>
      <c r="E105" s="140"/>
      <c r="F105" s="140"/>
      <c r="G105" s="140"/>
      <c r="H105" s="140"/>
      <c r="I105" s="140"/>
      <c r="J105" s="141"/>
    </row>
    <row r="106" spans="1:10" s="61" customFormat="1" ht="12" customHeight="1" x14ac:dyDescent="0.2">
      <c r="A106" s="119" t="s">
        <v>2</v>
      </c>
      <c r="B106" s="120"/>
      <c r="C106" s="109" t="s">
        <v>12</v>
      </c>
      <c r="D106" s="18" t="s">
        <v>18</v>
      </c>
      <c r="E106" s="81"/>
      <c r="F106" s="18"/>
      <c r="G106" s="18"/>
      <c r="H106" s="70"/>
      <c r="I106" s="18" t="s">
        <v>25</v>
      </c>
      <c r="J106" s="22" t="s">
        <v>5</v>
      </c>
    </row>
    <row r="107" spans="1:10" s="61" customFormat="1" ht="12" customHeight="1" x14ac:dyDescent="0.2">
      <c r="A107" s="121"/>
      <c r="B107" s="122"/>
      <c r="C107" s="36"/>
      <c r="D107" s="41">
        <v>1</v>
      </c>
      <c r="E107" s="82"/>
      <c r="F107" s="82"/>
      <c r="G107" s="82"/>
      <c r="H107" s="83"/>
      <c r="I107" s="47">
        <f>D107</f>
        <v>1</v>
      </c>
      <c r="J107" s="74"/>
    </row>
    <row r="108" spans="1:10" s="61" customFormat="1" ht="12" customHeight="1" x14ac:dyDescent="0.2">
      <c r="A108" s="123" t="s">
        <v>6</v>
      </c>
      <c r="B108" s="124"/>
      <c r="C108" s="124"/>
      <c r="D108" s="124"/>
      <c r="E108" s="124"/>
      <c r="F108" s="124"/>
      <c r="G108" s="124"/>
      <c r="H108" s="124"/>
      <c r="I108" s="75">
        <f>ROUND(SUM(I107:I107),2)</f>
        <v>1</v>
      </c>
      <c r="J108" s="76"/>
    </row>
    <row r="109" spans="1:10" s="61" customFormat="1" ht="15.75" customHeight="1" x14ac:dyDescent="0.2">
      <c r="A109" s="11"/>
      <c r="B109" s="12"/>
      <c r="C109" s="12"/>
      <c r="D109" s="12"/>
      <c r="E109" s="12"/>
      <c r="F109" s="12"/>
      <c r="G109" s="12"/>
      <c r="H109" s="12"/>
      <c r="I109" s="12"/>
      <c r="J109" s="13"/>
    </row>
    <row r="110" spans="1:10" s="61" customFormat="1" ht="12" customHeight="1" x14ac:dyDescent="0.2">
      <c r="A110" s="15" t="s">
        <v>8</v>
      </c>
      <c r="B110" s="16"/>
      <c r="C110" s="134"/>
      <c r="D110" s="136" t="s">
        <v>52</v>
      </c>
      <c r="E110" s="137"/>
      <c r="F110" s="137"/>
      <c r="G110" s="137"/>
      <c r="H110" s="137"/>
      <c r="I110" s="137"/>
      <c r="J110" s="138"/>
    </row>
    <row r="111" spans="1:10" s="61" customFormat="1" ht="12" customHeight="1" x14ac:dyDescent="0.2">
      <c r="A111" s="15" t="s">
        <v>1</v>
      </c>
      <c r="B111" s="33"/>
      <c r="C111" s="135"/>
      <c r="D111" s="139"/>
      <c r="E111" s="140"/>
      <c r="F111" s="140"/>
      <c r="G111" s="140"/>
      <c r="H111" s="140"/>
      <c r="I111" s="140"/>
      <c r="J111" s="141"/>
    </row>
    <row r="112" spans="1:10" s="61" customFormat="1" ht="12" customHeight="1" x14ac:dyDescent="0.2">
      <c r="A112" s="119" t="s">
        <v>2</v>
      </c>
      <c r="B112" s="120"/>
      <c r="C112" s="109" t="s">
        <v>12</v>
      </c>
      <c r="D112" s="18" t="s">
        <v>36</v>
      </c>
      <c r="E112" s="81"/>
      <c r="F112" s="18"/>
      <c r="G112" s="18"/>
      <c r="H112" s="70"/>
      <c r="I112" s="18" t="s">
        <v>13</v>
      </c>
      <c r="J112" s="22" t="s">
        <v>5</v>
      </c>
    </row>
    <row r="113" spans="1:10" s="61" customFormat="1" ht="12" customHeight="1" x14ac:dyDescent="0.2">
      <c r="A113" s="121"/>
      <c r="B113" s="122"/>
      <c r="C113" s="27"/>
      <c r="D113" s="41">
        <v>285.89999999999998</v>
      </c>
      <c r="E113" s="82"/>
      <c r="F113" s="82"/>
      <c r="G113" s="82"/>
      <c r="H113" s="83"/>
      <c r="I113" s="47">
        <f>D113</f>
        <v>285.89999999999998</v>
      </c>
      <c r="J113" s="74"/>
    </row>
    <row r="114" spans="1:10" s="61" customFormat="1" ht="12" customHeight="1" x14ac:dyDescent="0.2">
      <c r="A114" s="123" t="s">
        <v>6</v>
      </c>
      <c r="B114" s="124"/>
      <c r="C114" s="124"/>
      <c r="D114" s="124"/>
      <c r="E114" s="124"/>
      <c r="F114" s="124"/>
      <c r="G114" s="124"/>
      <c r="H114" s="124"/>
      <c r="I114" s="75">
        <f>ROUND(SUM(I113:I113),2)</f>
        <v>285.89999999999998</v>
      </c>
      <c r="J114" s="76"/>
    </row>
    <row r="115" spans="1:10" s="61" customFormat="1" ht="12.75" customHeight="1" x14ac:dyDescent="0.2">
      <c r="A115" s="84"/>
      <c r="B115" s="85"/>
      <c r="C115" s="85"/>
      <c r="D115" s="85"/>
      <c r="E115" s="85"/>
      <c r="F115" s="85"/>
      <c r="G115" s="85"/>
      <c r="H115" s="85"/>
      <c r="I115" s="86"/>
      <c r="J115" s="87"/>
    </row>
    <row r="116" spans="1:10" s="61" customFormat="1" ht="12" customHeight="1" x14ac:dyDescent="0.2">
      <c r="A116" s="15" t="s">
        <v>8</v>
      </c>
      <c r="B116" s="16"/>
      <c r="C116" s="134"/>
      <c r="D116" s="136" t="s">
        <v>53</v>
      </c>
      <c r="E116" s="137"/>
      <c r="F116" s="137"/>
      <c r="G116" s="137"/>
      <c r="H116" s="137"/>
      <c r="I116" s="137"/>
      <c r="J116" s="138"/>
    </row>
    <row r="117" spans="1:10" s="61" customFormat="1" ht="12" customHeight="1" x14ac:dyDescent="0.2">
      <c r="A117" s="15" t="s">
        <v>1</v>
      </c>
      <c r="B117" s="33"/>
      <c r="C117" s="135"/>
      <c r="D117" s="139"/>
      <c r="E117" s="140"/>
      <c r="F117" s="140"/>
      <c r="G117" s="140"/>
      <c r="H117" s="140"/>
      <c r="I117" s="140"/>
      <c r="J117" s="141"/>
    </row>
    <row r="118" spans="1:10" s="61" customFormat="1" ht="12" customHeight="1" x14ac:dyDescent="0.2">
      <c r="A118" s="119" t="s">
        <v>2</v>
      </c>
      <c r="B118" s="120"/>
      <c r="C118" s="109" t="s">
        <v>12</v>
      </c>
      <c r="D118" s="18" t="s">
        <v>36</v>
      </c>
      <c r="E118" s="110"/>
      <c r="F118" s="51"/>
      <c r="G118" s="51"/>
      <c r="H118" s="70"/>
      <c r="I118" s="18" t="s">
        <v>13</v>
      </c>
      <c r="J118" s="22" t="s">
        <v>5</v>
      </c>
    </row>
    <row r="119" spans="1:10" s="61" customFormat="1" ht="12" customHeight="1" x14ac:dyDescent="0.2">
      <c r="A119" s="121" t="s">
        <v>95</v>
      </c>
      <c r="B119" s="122"/>
      <c r="C119" s="27"/>
      <c r="D119" s="41">
        <f>D113</f>
        <v>285.89999999999998</v>
      </c>
      <c r="E119" s="71"/>
      <c r="F119" s="71"/>
      <c r="G119" s="71"/>
      <c r="H119" s="72"/>
      <c r="I119" s="111">
        <f>D119</f>
        <v>285.89999999999998</v>
      </c>
      <c r="J119" s="74"/>
    </row>
    <row r="120" spans="1:10" s="61" customFormat="1" ht="12" customHeight="1" x14ac:dyDescent="0.2">
      <c r="A120" s="171" t="s">
        <v>94</v>
      </c>
      <c r="B120" s="172"/>
      <c r="C120" s="27" t="s">
        <v>90</v>
      </c>
      <c r="D120" s="41">
        <v>41</v>
      </c>
      <c r="E120" s="71"/>
      <c r="F120" s="71"/>
      <c r="G120" s="71"/>
      <c r="H120" s="72"/>
      <c r="I120" s="111">
        <f>D120</f>
        <v>41</v>
      </c>
      <c r="J120" s="76"/>
    </row>
    <row r="121" spans="1:10" s="61" customFormat="1" ht="12" customHeight="1" x14ac:dyDescent="0.2">
      <c r="A121" s="123" t="s">
        <v>6</v>
      </c>
      <c r="B121" s="124"/>
      <c r="C121" s="124"/>
      <c r="D121" s="124"/>
      <c r="E121" s="124"/>
      <c r="F121" s="124"/>
      <c r="G121" s="124"/>
      <c r="H121" s="124"/>
      <c r="I121" s="75">
        <f>ROUND(SUM(I119:I120),2)</f>
        <v>326.89999999999998</v>
      </c>
      <c r="J121" s="76"/>
    </row>
    <row r="122" spans="1:10" s="61" customFormat="1" ht="12" customHeight="1" x14ac:dyDescent="0.2">
      <c r="A122" s="84"/>
      <c r="B122" s="85"/>
      <c r="C122" s="85"/>
      <c r="D122" s="85"/>
      <c r="E122" s="85"/>
      <c r="F122" s="85"/>
      <c r="G122" s="85"/>
      <c r="H122" s="85"/>
      <c r="I122" s="86"/>
      <c r="J122" s="87"/>
    </row>
    <row r="123" spans="1:10" s="61" customFormat="1" ht="12" customHeight="1" x14ac:dyDescent="0.2">
      <c r="A123" s="15" t="s">
        <v>8</v>
      </c>
      <c r="B123" s="16"/>
      <c r="C123" s="134"/>
      <c r="D123" s="136" t="s">
        <v>54</v>
      </c>
      <c r="E123" s="137"/>
      <c r="F123" s="137"/>
      <c r="G123" s="137"/>
      <c r="H123" s="137"/>
      <c r="I123" s="137"/>
      <c r="J123" s="138"/>
    </row>
    <row r="124" spans="1:10" s="61" customFormat="1" ht="12" customHeight="1" x14ac:dyDescent="0.2">
      <c r="A124" s="15" t="s">
        <v>1</v>
      </c>
      <c r="B124" s="33"/>
      <c r="C124" s="135"/>
      <c r="D124" s="139"/>
      <c r="E124" s="140"/>
      <c r="F124" s="140"/>
      <c r="G124" s="140"/>
      <c r="H124" s="140"/>
      <c r="I124" s="140"/>
      <c r="J124" s="141"/>
    </row>
    <row r="125" spans="1:10" s="61" customFormat="1" ht="12" customHeight="1" x14ac:dyDescent="0.2">
      <c r="A125" s="119" t="s">
        <v>2</v>
      </c>
      <c r="B125" s="120"/>
      <c r="C125" s="109" t="s">
        <v>12</v>
      </c>
      <c r="D125" s="18" t="s">
        <v>36</v>
      </c>
      <c r="E125" s="81"/>
      <c r="F125" s="18"/>
      <c r="G125" s="18"/>
      <c r="H125" s="70"/>
      <c r="I125" s="18" t="s">
        <v>13</v>
      </c>
      <c r="J125" s="22" t="s">
        <v>5</v>
      </c>
    </row>
    <row r="126" spans="1:10" s="61" customFormat="1" ht="12" customHeight="1" x14ac:dyDescent="0.2">
      <c r="A126" s="121"/>
      <c r="B126" s="122"/>
      <c r="C126" s="27"/>
      <c r="D126" s="41">
        <f>D113</f>
        <v>285.89999999999998</v>
      </c>
      <c r="E126" s="82"/>
      <c r="F126" s="82"/>
      <c r="G126" s="82"/>
      <c r="H126" s="83"/>
      <c r="I126" s="47">
        <f>D126</f>
        <v>285.89999999999998</v>
      </c>
      <c r="J126" s="74"/>
    </row>
    <row r="127" spans="1:10" s="61" customFormat="1" ht="12" customHeight="1" x14ac:dyDescent="0.2">
      <c r="A127" s="123" t="s">
        <v>6</v>
      </c>
      <c r="B127" s="124"/>
      <c r="C127" s="124"/>
      <c r="D127" s="124"/>
      <c r="E127" s="124"/>
      <c r="F127" s="124"/>
      <c r="G127" s="124"/>
      <c r="H127" s="124"/>
      <c r="I127" s="75">
        <f>ROUND(SUM(I126:I126),2)</f>
        <v>285.89999999999998</v>
      </c>
      <c r="J127" s="76"/>
    </row>
    <row r="128" spans="1:10" s="61" customFormat="1" ht="12" customHeight="1" x14ac:dyDescent="0.2">
      <c r="A128" s="125"/>
      <c r="B128" s="126"/>
      <c r="C128" s="126"/>
      <c r="D128" s="126"/>
      <c r="E128" s="126"/>
      <c r="F128" s="126"/>
      <c r="G128" s="126"/>
      <c r="H128" s="126"/>
      <c r="I128" s="126"/>
      <c r="J128" s="127"/>
    </row>
    <row r="129" spans="1:10" s="61" customFormat="1" ht="12" customHeight="1" x14ac:dyDescent="0.2">
      <c r="A129" s="15" t="s">
        <v>8</v>
      </c>
      <c r="B129" s="16"/>
      <c r="C129" s="134"/>
      <c r="D129" s="136" t="s">
        <v>45</v>
      </c>
      <c r="E129" s="137"/>
      <c r="F129" s="137"/>
      <c r="G129" s="137"/>
      <c r="H129" s="137"/>
      <c r="I129" s="137"/>
      <c r="J129" s="138"/>
    </row>
    <row r="130" spans="1:10" s="61" customFormat="1" ht="12" customHeight="1" x14ac:dyDescent="0.2">
      <c r="A130" s="15" t="s">
        <v>1</v>
      </c>
      <c r="B130" s="33"/>
      <c r="C130" s="135"/>
      <c r="D130" s="139"/>
      <c r="E130" s="140"/>
      <c r="F130" s="140"/>
      <c r="G130" s="140"/>
      <c r="H130" s="140"/>
      <c r="I130" s="140"/>
      <c r="J130" s="141"/>
    </row>
    <row r="131" spans="1:10" s="61" customFormat="1" ht="12" customHeight="1" x14ac:dyDescent="0.2">
      <c r="A131" s="119" t="s">
        <v>2</v>
      </c>
      <c r="B131" s="120"/>
      <c r="C131" s="109" t="s">
        <v>12</v>
      </c>
      <c r="D131" s="18" t="s">
        <v>36</v>
      </c>
      <c r="E131" s="81"/>
      <c r="F131" s="18"/>
      <c r="G131" s="18"/>
      <c r="H131" s="70"/>
      <c r="I131" s="18" t="s">
        <v>13</v>
      </c>
      <c r="J131" s="22" t="s">
        <v>5</v>
      </c>
    </row>
    <row r="132" spans="1:10" s="61" customFormat="1" ht="12" customHeight="1" x14ac:dyDescent="0.2">
      <c r="A132" s="121"/>
      <c r="B132" s="122"/>
      <c r="C132" s="27"/>
      <c r="D132" s="41">
        <v>285.89999999999998</v>
      </c>
      <c r="E132" s="82"/>
      <c r="F132" s="82"/>
      <c r="G132" s="82"/>
      <c r="H132" s="83"/>
      <c r="I132" s="47">
        <f>D132</f>
        <v>285.89999999999998</v>
      </c>
      <c r="J132" s="74"/>
    </row>
    <row r="133" spans="1:10" s="61" customFormat="1" ht="12" customHeight="1" x14ac:dyDescent="0.2">
      <c r="A133" s="123" t="s">
        <v>6</v>
      </c>
      <c r="B133" s="124"/>
      <c r="C133" s="124"/>
      <c r="D133" s="124"/>
      <c r="E133" s="124"/>
      <c r="F133" s="124"/>
      <c r="G133" s="124"/>
      <c r="H133" s="124"/>
      <c r="I133" s="75">
        <f>ROUND(SUM(I132:I132),2)</f>
        <v>285.89999999999998</v>
      </c>
      <c r="J133" s="76"/>
    </row>
    <row r="134" spans="1:10" s="61" customFormat="1" ht="12.75" customHeight="1" x14ac:dyDescent="0.2">
      <c r="A134" s="84"/>
      <c r="B134" s="85"/>
      <c r="C134" s="85"/>
      <c r="D134" s="85"/>
      <c r="E134" s="85"/>
      <c r="F134" s="85"/>
      <c r="G134" s="85"/>
      <c r="H134" s="85"/>
      <c r="I134" s="86"/>
      <c r="J134" s="87"/>
    </row>
    <row r="135" spans="1:10" s="61" customFormat="1" ht="12" customHeight="1" x14ac:dyDescent="0.2">
      <c r="A135" s="15" t="s">
        <v>8</v>
      </c>
      <c r="B135" s="16"/>
      <c r="C135" s="134"/>
      <c r="D135" s="136" t="s">
        <v>92</v>
      </c>
      <c r="E135" s="137"/>
      <c r="F135" s="137"/>
      <c r="G135" s="137"/>
      <c r="H135" s="137"/>
      <c r="I135" s="137"/>
      <c r="J135" s="138"/>
    </row>
    <row r="136" spans="1:10" s="61" customFormat="1" ht="12" customHeight="1" x14ac:dyDescent="0.2">
      <c r="A136" s="15" t="s">
        <v>1</v>
      </c>
      <c r="B136" s="33"/>
      <c r="C136" s="135"/>
      <c r="D136" s="139"/>
      <c r="E136" s="140"/>
      <c r="F136" s="140"/>
      <c r="G136" s="140"/>
      <c r="H136" s="140"/>
      <c r="I136" s="140"/>
      <c r="J136" s="141"/>
    </row>
    <row r="137" spans="1:10" s="61" customFormat="1" ht="12" customHeight="1" x14ac:dyDescent="0.2">
      <c r="A137" s="119" t="s">
        <v>2</v>
      </c>
      <c r="B137" s="120"/>
      <c r="C137" s="109" t="s">
        <v>12</v>
      </c>
      <c r="D137" s="18" t="s">
        <v>36</v>
      </c>
      <c r="E137" s="81"/>
      <c r="F137" s="18"/>
      <c r="G137" s="18"/>
      <c r="H137" s="70"/>
      <c r="I137" s="18" t="s">
        <v>13</v>
      </c>
      <c r="J137" s="22" t="s">
        <v>5</v>
      </c>
    </row>
    <row r="138" spans="1:10" s="61" customFormat="1" ht="25.5" customHeight="1" x14ac:dyDescent="0.2">
      <c r="A138" s="121" t="s">
        <v>93</v>
      </c>
      <c r="B138" s="122"/>
      <c r="C138" s="27" t="s">
        <v>90</v>
      </c>
      <c r="D138" s="41">
        <f>14.55+26.45</f>
        <v>41</v>
      </c>
      <c r="E138" s="82"/>
      <c r="F138" s="82"/>
      <c r="G138" s="82"/>
      <c r="H138" s="83"/>
      <c r="I138" s="47">
        <f>D138</f>
        <v>41</v>
      </c>
      <c r="J138" s="74"/>
    </row>
    <row r="139" spans="1:10" s="61" customFormat="1" ht="12" customHeight="1" x14ac:dyDescent="0.2">
      <c r="A139" s="123" t="s">
        <v>6</v>
      </c>
      <c r="B139" s="124"/>
      <c r="C139" s="124"/>
      <c r="D139" s="124"/>
      <c r="E139" s="124"/>
      <c r="F139" s="124"/>
      <c r="G139" s="124"/>
      <c r="H139" s="124"/>
      <c r="I139" s="75">
        <f>ROUND(SUM(I138:I138),2)</f>
        <v>41</v>
      </c>
      <c r="J139" s="76"/>
    </row>
    <row r="140" spans="1:10" s="61" customFormat="1" ht="12" customHeight="1" x14ac:dyDescent="0.2">
      <c r="A140" s="125"/>
      <c r="B140" s="126"/>
      <c r="C140" s="126"/>
      <c r="D140" s="126"/>
      <c r="E140" s="126"/>
      <c r="F140" s="126"/>
      <c r="G140" s="126"/>
      <c r="H140" s="126"/>
      <c r="I140" s="126"/>
      <c r="J140" s="127"/>
    </row>
    <row r="141" spans="1:10" s="61" customFormat="1" ht="12" customHeight="1" x14ac:dyDescent="0.2">
      <c r="A141" s="15" t="s">
        <v>8</v>
      </c>
      <c r="B141" s="16"/>
      <c r="C141" s="134"/>
      <c r="D141" s="136" t="s">
        <v>46</v>
      </c>
      <c r="E141" s="137"/>
      <c r="F141" s="137"/>
      <c r="G141" s="137"/>
      <c r="H141" s="137"/>
      <c r="I141" s="137"/>
      <c r="J141" s="138"/>
    </row>
    <row r="142" spans="1:10" s="61" customFormat="1" ht="12" customHeight="1" x14ac:dyDescent="0.2">
      <c r="A142" s="15" t="s">
        <v>1</v>
      </c>
      <c r="B142" s="33"/>
      <c r="C142" s="135"/>
      <c r="D142" s="139"/>
      <c r="E142" s="140"/>
      <c r="F142" s="140"/>
      <c r="G142" s="140"/>
      <c r="H142" s="140"/>
      <c r="I142" s="140"/>
      <c r="J142" s="141"/>
    </row>
    <row r="143" spans="1:10" s="61" customFormat="1" ht="12" customHeight="1" x14ac:dyDescent="0.2">
      <c r="A143" s="119" t="s">
        <v>2</v>
      </c>
      <c r="B143" s="120"/>
      <c r="C143" s="109" t="s">
        <v>12</v>
      </c>
      <c r="D143" s="18" t="s">
        <v>36</v>
      </c>
      <c r="E143" s="81"/>
      <c r="F143" s="18"/>
      <c r="G143" s="18"/>
      <c r="H143" s="70"/>
      <c r="I143" s="18" t="s">
        <v>13</v>
      </c>
      <c r="J143" s="22" t="s">
        <v>5</v>
      </c>
    </row>
    <row r="144" spans="1:10" s="61" customFormat="1" ht="12" customHeight="1" x14ac:dyDescent="0.2">
      <c r="A144" s="121" t="s">
        <v>91</v>
      </c>
      <c r="B144" s="122"/>
      <c r="C144" s="27" t="s">
        <v>90</v>
      </c>
      <c r="D144" s="41">
        <f>14.55+26.45</f>
        <v>41</v>
      </c>
      <c r="E144" s="82"/>
      <c r="F144" s="82"/>
      <c r="G144" s="82"/>
      <c r="H144" s="83"/>
      <c r="I144" s="47">
        <f>D144</f>
        <v>41</v>
      </c>
      <c r="J144" s="74"/>
    </row>
    <row r="145" spans="1:10" s="61" customFormat="1" ht="12" customHeight="1" x14ac:dyDescent="0.2">
      <c r="A145" s="123" t="s">
        <v>6</v>
      </c>
      <c r="B145" s="124"/>
      <c r="C145" s="124"/>
      <c r="D145" s="124"/>
      <c r="E145" s="124"/>
      <c r="F145" s="124"/>
      <c r="G145" s="124"/>
      <c r="H145" s="124"/>
      <c r="I145" s="75">
        <f>ROUND(SUM(I144:I144),2)</f>
        <v>41</v>
      </c>
      <c r="J145" s="76"/>
    </row>
    <row r="146" spans="1:10" s="61" customFormat="1" ht="12" customHeight="1" x14ac:dyDescent="0.2">
      <c r="A146" s="84"/>
      <c r="B146" s="85"/>
      <c r="C146" s="85"/>
      <c r="D146" s="85"/>
      <c r="E146" s="85"/>
      <c r="F146" s="85"/>
      <c r="G146" s="85"/>
      <c r="H146" s="85"/>
      <c r="I146" s="86"/>
      <c r="J146" s="87"/>
    </row>
    <row r="147" spans="1:10" s="61" customFormat="1" ht="12" customHeight="1" x14ac:dyDescent="0.2">
      <c r="A147" s="15" t="s">
        <v>8</v>
      </c>
      <c r="B147" s="16"/>
      <c r="C147" s="134"/>
      <c r="D147" s="136" t="s">
        <v>48</v>
      </c>
      <c r="E147" s="137"/>
      <c r="F147" s="137"/>
      <c r="G147" s="137"/>
      <c r="H147" s="137"/>
      <c r="I147" s="137"/>
      <c r="J147" s="138"/>
    </row>
    <row r="148" spans="1:10" s="61" customFormat="1" ht="12" customHeight="1" x14ac:dyDescent="0.2">
      <c r="A148" s="15" t="s">
        <v>1</v>
      </c>
      <c r="B148" s="33"/>
      <c r="C148" s="135"/>
      <c r="D148" s="139"/>
      <c r="E148" s="140"/>
      <c r="F148" s="140"/>
      <c r="G148" s="140"/>
      <c r="H148" s="140"/>
      <c r="I148" s="140"/>
      <c r="J148" s="141"/>
    </row>
    <row r="149" spans="1:10" s="61" customFormat="1" ht="12" customHeight="1" x14ac:dyDescent="0.2">
      <c r="A149" s="119" t="s">
        <v>2</v>
      </c>
      <c r="B149" s="120"/>
      <c r="C149" s="109" t="s">
        <v>12</v>
      </c>
      <c r="D149" s="18" t="s">
        <v>36</v>
      </c>
      <c r="E149" s="81"/>
      <c r="F149" s="18"/>
      <c r="G149" s="18"/>
      <c r="H149" s="70"/>
      <c r="I149" s="18" t="s">
        <v>13</v>
      </c>
      <c r="J149" s="22" t="s">
        <v>5</v>
      </c>
    </row>
    <row r="150" spans="1:10" s="61" customFormat="1" ht="12" customHeight="1" x14ac:dyDescent="0.2">
      <c r="A150" s="121" t="str">
        <f>A144</f>
        <v>TOLDO</v>
      </c>
      <c r="B150" s="122"/>
      <c r="C150" s="27"/>
      <c r="D150" s="41">
        <f>D144</f>
        <v>41</v>
      </c>
      <c r="E150" s="82"/>
      <c r="F150" s="82"/>
      <c r="G150" s="82"/>
      <c r="H150" s="83"/>
      <c r="I150" s="47">
        <f>D150</f>
        <v>41</v>
      </c>
      <c r="J150" s="74"/>
    </row>
    <row r="151" spans="1:10" s="61" customFormat="1" ht="12" customHeight="1" x14ac:dyDescent="0.2">
      <c r="A151" s="123" t="s">
        <v>6</v>
      </c>
      <c r="B151" s="124"/>
      <c r="C151" s="124"/>
      <c r="D151" s="124"/>
      <c r="E151" s="124"/>
      <c r="F151" s="124"/>
      <c r="G151" s="124"/>
      <c r="H151" s="124"/>
      <c r="I151" s="75">
        <f>ROUND(SUM(I150:I150),2)</f>
        <v>41</v>
      </c>
      <c r="J151" s="76"/>
    </row>
    <row r="152" spans="1:10" s="61" customFormat="1" ht="12" customHeight="1" x14ac:dyDescent="0.2">
      <c r="A152" s="84"/>
      <c r="B152" s="85"/>
      <c r="C152" s="85"/>
      <c r="D152" s="85"/>
      <c r="E152" s="85"/>
      <c r="F152" s="85"/>
      <c r="G152" s="85"/>
      <c r="H152" s="85"/>
      <c r="I152" s="86"/>
      <c r="J152" s="87"/>
    </row>
    <row r="153" spans="1:10" s="61" customFormat="1" ht="12" customHeight="1" x14ac:dyDescent="0.2">
      <c r="A153" s="84"/>
      <c r="B153" s="85"/>
      <c r="C153" s="85"/>
      <c r="D153" s="85"/>
      <c r="E153" s="85"/>
      <c r="F153" s="85"/>
      <c r="G153" s="85"/>
      <c r="H153" s="85"/>
      <c r="I153" s="86"/>
      <c r="J153" s="87"/>
    </row>
    <row r="154" spans="1:10" s="61" customFormat="1" ht="12" customHeight="1" x14ac:dyDescent="0.2">
      <c r="A154" s="15" t="s">
        <v>8</v>
      </c>
      <c r="B154" s="16"/>
      <c r="C154" s="134"/>
      <c r="D154" s="136" t="s">
        <v>51</v>
      </c>
      <c r="E154" s="137"/>
      <c r="F154" s="137"/>
      <c r="G154" s="137"/>
      <c r="H154" s="137"/>
      <c r="I154" s="137"/>
      <c r="J154" s="138"/>
    </row>
    <row r="155" spans="1:10" s="61" customFormat="1" ht="12" customHeight="1" x14ac:dyDescent="0.2">
      <c r="A155" s="15" t="s">
        <v>1</v>
      </c>
      <c r="B155" s="33"/>
      <c r="C155" s="135"/>
      <c r="D155" s="139"/>
      <c r="E155" s="140"/>
      <c r="F155" s="140"/>
      <c r="G155" s="140"/>
      <c r="H155" s="140"/>
      <c r="I155" s="140"/>
      <c r="J155" s="141"/>
    </row>
    <row r="156" spans="1:10" s="61" customFormat="1" ht="12" customHeight="1" x14ac:dyDescent="0.2">
      <c r="A156" s="119" t="s">
        <v>2</v>
      </c>
      <c r="B156" s="120"/>
      <c r="C156" s="109" t="s">
        <v>12</v>
      </c>
      <c r="D156" s="18" t="s">
        <v>50</v>
      </c>
      <c r="E156" s="81"/>
      <c r="F156" s="18"/>
      <c r="G156" s="18"/>
      <c r="H156" s="70"/>
      <c r="I156" s="18" t="s">
        <v>57</v>
      </c>
      <c r="J156" s="22" t="s">
        <v>5</v>
      </c>
    </row>
    <row r="157" spans="1:10" s="61" customFormat="1" ht="49.5" customHeight="1" x14ac:dyDescent="0.2">
      <c r="A157" s="121" t="s">
        <v>49</v>
      </c>
      <c r="B157" s="122"/>
      <c r="C157" s="27" t="s">
        <v>84</v>
      </c>
      <c r="D157" s="41">
        <f>12.5+2.45+4.8+8.95+8.95+10.35+10.35+4.9+4.8+10.2+4.8</f>
        <v>83.05</v>
      </c>
      <c r="E157" s="82"/>
      <c r="F157" s="82"/>
      <c r="G157" s="82"/>
      <c r="H157" s="83"/>
      <c r="I157" s="47">
        <f>D157</f>
        <v>83.05</v>
      </c>
      <c r="J157" s="74"/>
    </row>
    <row r="158" spans="1:10" s="61" customFormat="1" ht="12" customHeight="1" x14ac:dyDescent="0.2">
      <c r="A158" s="123" t="s">
        <v>6</v>
      </c>
      <c r="B158" s="124"/>
      <c r="C158" s="124"/>
      <c r="D158" s="124"/>
      <c r="E158" s="124"/>
      <c r="F158" s="124"/>
      <c r="G158" s="124"/>
      <c r="H158" s="124"/>
      <c r="I158" s="75">
        <f>ROUND(SUM(I157:I157),2)</f>
        <v>83.05</v>
      </c>
      <c r="J158" s="76"/>
    </row>
    <row r="159" spans="1:10" s="61" customFormat="1" ht="12" customHeight="1" x14ac:dyDescent="0.2">
      <c r="A159" s="125"/>
      <c r="B159" s="126"/>
      <c r="C159" s="126"/>
      <c r="D159" s="126"/>
      <c r="E159" s="126"/>
      <c r="F159" s="126"/>
      <c r="G159" s="126"/>
      <c r="H159" s="126"/>
      <c r="I159" s="126"/>
      <c r="J159" s="127"/>
    </row>
    <row r="160" spans="1:10" s="61" customFormat="1" ht="12" customHeight="1" x14ac:dyDescent="0.2">
      <c r="A160" s="15" t="s">
        <v>8</v>
      </c>
      <c r="B160" s="16"/>
      <c r="C160" s="134"/>
      <c r="D160" s="136" t="s">
        <v>102</v>
      </c>
      <c r="E160" s="137"/>
      <c r="F160" s="137"/>
      <c r="G160" s="137"/>
      <c r="H160" s="137"/>
      <c r="I160" s="137"/>
      <c r="J160" s="138"/>
    </row>
    <row r="161" spans="1:10" s="61" customFormat="1" ht="12" customHeight="1" x14ac:dyDescent="0.2">
      <c r="A161" s="15" t="s">
        <v>1</v>
      </c>
      <c r="B161" s="33"/>
      <c r="C161" s="135"/>
      <c r="D161" s="139"/>
      <c r="E161" s="140"/>
      <c r="F161" s="140"/>
      <c r="G161" s="140"/>
      <c r="H161" s="140"/>
      <c r="I161" s="140"/>
      <c r="J161" s="141"/>
    </row>
    <row r="162" spans="1:10" s="61" customFormat="1" ht="12" customHeight="1" x14ac:dyDescent="0.2">
      <c r="A162" s="119" t="s">
        <v>2</v>
      </c>
      <c r="B162" s="120"/>
      <c r="C162" s="109" t="s">
        <v>12</v>
      </c>
      <c r="D162" s="18" t="s">
        <v>18</v>
      </c>
      <c r="E162" s="81"/>
      <c r="F162" s="18"/>
      <c r="G162" s="18"/>
      <c r="H162" s="70"/>
      <c r="I162" s="18" t="s">
        <v>25</v>
      </c>
      <c r="J162" s="22" t="s">
        <v>5</v>
      </c>
    </row>
    <row r="163" spans="1:10" s="61" customFormat="1" ht="18" customHeight="1" x14ac:dyDescent="0.2">
      <c r="A163" s="121" t="s">
        <v>104</v>
      </c>
      <c r="B163" s="122"/>
      <c r="C163" s="27"/>
      <c r="D163" s="41">
        <v>4</v>
      </c>
      <c r="E163" s="82"/>
      <c r="F163" s="82"/>
      <c r="G163" s="82"/>
      <c r="H163" s="83"/>
      <c r="I163" s="47">
        <f>D163</f>
        <v>4</v>
      </c>
      <c r="J163" s="74"/>
    </row>
    <row r="164" spans="1:10" s="61" customFormat="1" ht="12" customHeight="1" x14ac:dyDescent="0.2">
      <c r="A164" s="123" t="s">
        <v>6</v>
      </c>
      <c r="B164" s="124"/>
      <c r="C164" s="124"/>
      <c r="D164" s="124"/>
      <c r="E164" s="124"/>
      <c r="F164" s="124"/>
      <c r="G164" s="124"/>
      <c r="H164" s="124"/>
      <c r="I164" s="75">
        <f>ROUND(SUM(I163:I163),2)</f>
        <v>4</v>
      </c>
      <c r="J164" s="76"/>
    </row>
    <row r="165" spans="1:10" s="61" customFormat="1" ht="12" customHeight="1" x14ac:dyDescent="0.2">
      <c r="A165" s="84"/>
      <c r="B165" s="85"/>
      <c r="C165" s="85"/>
      <c r="D165" s="85"/>
      <c r="E165" s="85"/>
      <c r="F165" s="85"/>
      <c r="G165" s="85"/>
      <c r="H165" s="85"/>
      <c r="I165" s="88"/>
      <c r="J165" s="50"/>
    </row>
    <row r="166" spans="1:10" s="61" customFormat="1" ht="12" customHeight="1" x14ac:dyDescent="0.2">
      <c r="A166" s="15" t="s">
        <v>8</v>
      </c>
      <c r="B166" s="16"/>
      <c r="C166" s="134"/>
      <c r="D166" s="136" t="s">
        <v>103</v>
      </c>
      <c r="E166" s="137"/>
      <c r="F166" s="137"/>
      <c r="G166" s="137"/>
      <c r="H166" s="137"/>
      <c r="I166" s="137"/>
      <c r="J166" s="138"/>
    </row>
    <row r="167" spans="1:10" s="61" customFormat="1" ht="14.25" customHeight="1" x14ac:dyDescent="0.2">
      <c r="A167" s="15" t="s">
        <v>1</v>
      </c>
      <c r="B167" s="33"/>
      <c r="C167" s="135"/>
      <c r="D167" s="139"/>
      <c r="E167" s="140"/>
      <c r="F167" s="140"/>
      <c r="G167" s="140"/>
      <c r="H167" s="140"/>
      <c r="I167" s="140"/>
      <c r="J167" s="141"/>
    </row>
    <row r="168" spans="1:10" s="61" customFormat="1" ht="12" customHeight="1" x14ac:dyDescent="0.2">
      <c r="A168" s="119" t="s">
        <v>2</v>
      </c>
      <c r="B168" s="120"/>
      <c r="C168" s="109" t="s">
        <v>12</v>
      </c>
      <c r="D168" s="18" t="s">
        <v>18</v>
      </c>
      <c r="E168" s="81"/>
      <c r="F168" s="18"/>
      <c r="G168" s="18"/>
      <c r="H168" s="70"/>
      <c r="I168" s="18" t="s">
        <v>25</v>
      </c>
      <c r="J168" s="22" t="s">
        <v>5</v>
      </c>
    </row>
    <row r="169" spans="1:10" s="61" customFormat="1" ht="18" customHeight="1" x14ac:dyDescent="0.2">
      <c r="A169" s="121" t="s">
        <v>105</v>
      </c>
      <c r="B169" s="122"/>
      <c r="C169" s="27"/>
      <c r="D169" s="41">
        <v>2</v>
      </c>
      <c r="E169" s="82"/>
      <c r="F169" s="82"/>
      <c r="G169" s="82"/>
      <c r="H169" s="83"/>
      <c r="I169" s="47">
        <f>D169</f>
        <v>2</v>
      </c>
      <c r="J169" s="74"/>
    </row>
    <row r="170" spans="1:10" s="61" customFormat="1" ht="12" customHeight="1" x14ac:dyDescent="0.2">
      <c r="A170" s="123" t="s">
        <v>6</v>
      </c>
      <c r="B170" s="124"/>
      <c r="C170" s="124"/>
      <c r="D170" s="124"/>
      <c r="E170" s="124"/>
      <c r="F170" s="124"/>
      <c r="G170" s="124"/>
      <c r="H170" s="124"/>
      <c r="I170" s="75">
        <f>ROUND(SUM(I169:I169),2)</f>
        <v>2</v>
      </c>
      <c r="J170" s="76"/>
    </row>
    <row r="171" spans="1:10" s="61" customFormat="1" ht="12" customHeight="1" x14ac:dyDescent="0.2">
      <c r="A171" s="84"/>
      <c r="B171" s="85"/>
      <c r="C171" s="85"/>
      <c r="D171" s="85"/>
      <c r="E171" s="85"/>
      <c r="F171" s="85"/>
      <c r="G171" s="85"/>
      <c r="H171" s="85"/>
      <c r="I171" s="88"/>
      <c r="J171" s="50"/>
    </row>
    <row r="172" spans="1:10" s="61" customFormat="1" ht="12" customHeight="1" x14ac:dyDescent="0.2">
      <c r="A172" s="15" t="s">
        <v>8</v>
      </c>
      <c r="B172" s="16"/>
      <c r="C172" s="134"/>
      <c r="D172" s="136" t="s">
        <v>66</v>
      </c>
      <c r="E172" s="137"/>
      <c r="F172" s="137"/>
      <c r="G172" s="137"/>
      <c r="H172" s="137"/>
      <c r="I172" s="137"/>
      <c r="J172" s="138"/>
    </row>
    <row r="173" spans="1:10" s="61" customFormat="1" ht="12" customHeight="1" x14ac:dyDescent="0.2">
      <c r="A173" s="15" t="s">
        <v>1</v>
      </c>
      <c r="B173" s="33"/>
      <c r="C173" s="135"/>
      <c r="D173" s="139"/>
      <c r="E173" s="140"/>
      <c r="F173" s="140"/>
      <c r="G173" s="140"/>
      <c r="H173" s="140"/>
      <c r="I173" s="140"/>
      <c r="J173" s="141"/>
    </row>
    <row r="174" spans="1:10" s="61" customFormat="1" ht="14.25" customHeight="1" x14ac:dyDescent="0.2">
      <c r="A174" s="119" t="s">
        <v>2</v>
      </c>
      <c r="B174" s="120"/>
      <c r="C174" s="109" t="s">
        <v>12</v>
      </c>
      <c r="D174" s="18" t="s">
        <v>18</v>
      </c>
      <c r="E174" s="81"/>
      <c r="F174" s="18"/>
      <c r="G174" s="18"/>
      <c r="H174" s="70"/>
      <c r="I174" s="18" t="s">
        <v>25</v>
      </c>
      <c r="J174" s="22" t="s">
        <v>5</v>
      </c>
    </row>
    <row r="175" spans="1:10" s="61" customFormat="1" ht="18" customHeight="1" x14ac:dyDescent="0.2">
      <c r="A175" s="121" t="s">
        <v>85</v>
      </c>
      <c r="B175" s="122"/>
      <c r="C175" s="27"/>
      <c r="D175" s="41">
        <v>2</v>
      </c>
      <c r="E175" s="82"/>
      <c r="F175" s="82"/>
      <c r="G175" s="82"/>
      <c r="H175" s="83"/>
      <c r="I175" s="47">
        <f>D175</f>
        <v>2</v>
      </c>
      <c r="J175" s="74"/>
    </row>
    <row r="176" spans="1:10" s="61" customFormat="1" ht="12" customHeight="1" x14ac:dyDescent="0.2">
      <c r="A176" s="123" t="s">
        <v>6</v>
      </c>
      <c r="B176" s="124"/>
      <c r="C176" s="124"/>
      <c r="D176" s="124"/>
      <c r="E176" s="124"/>
      <c r="F176" s="124"/>
      <c r="G176" s="124"/>
      <c r="H176" s="124"/>
      <c r="I176" s="75">
        <f>ROUND(SUM(I175:I175),2)</f>
        <v>2</v>
      </c>
      <c r="J176" s="76"/>
    </row>
    <row r="177" spans="1:10" s="61" customFormat="1" ht="12" customHeight="1" x14ac:dyDescent="0.2">
      <c r="A177" s="84"/>
      <c r="B177" s="85"/>
      <c r="C177" s="85"/>
      <c r="D177" s="85"/>
      <c r="E177" s="85"/>
      <c r="F177" s="85"/>
      <c r="G177" s="85"/>
      <c r="H177" s="85"/>
      <c r="I177" s="88"/>
      <c r="J177" s="50"/>
    </row>
    <row r="178" spans="1:10" s="61" customFormat="1" ht="12" customHeight="1" x14ac:dyDescent="0.2">
      <c r="A178" s="15" t="s">
        <v>8</v>
      </c>
      <c r="B178" s="16"/>
      <c r="C178" s="134"/>
      <c r="D178" s="136" t="s">
        <v>67</v>
      </c>
      <c r="E178" s="137"/>
      <c r="F178" s="137"/>
      <c r="G178" s="137"/>
      <c r="H178" s="137"/>
      <c r="I178" s="137"/>
      <c r="J178" s="138"/>
    </row>
    <row r="179" spans="1:10" s="61" customFormat="1" ht="24" customHeight="1" x14ac:dyDescent="0.2">
      <c r="A179" s="15" t="s">
        <v>1</v>
      </c>
      <c r="B179" s="33"/>
      <c r="C179" s="135"/>
      <c r="D179" s="139"/>
      <c r="E179" s="140"/>
      <c r="F179" s="140"/>
      <c r="G179" s="140"/>
      <c r="H179" s="140"/>
      <c r="I179" s="140"/>
      <c r="J179" s="141"/>
    </row>
    <row r="180" spans="1:10" s="61" customFormat="1" ht="12" customHeight="1" x14ac:dyDescent="0.2">
      <c r="A180" s="119" t="s">
        <v>2</v>
      </c>
      <c r="B180" s="120"/>
      <c r="C180" s="109" t="s">
        <v>12</v>
      </c>
      <c r="D180" s="18" t="s">
        <v>18</v>
      </c>
      <c r="E180" s="81"/>
      <c r="F180" s="18"/>
      <c r="G180" s="18"/>
      <c r="H180" s="70"/>
      <c r="I180" s="18" t="s">
        <v>25</v>
      </c>
      <c r="J180" s="22" t="s">
        <v>5</v>
      </c>
    </row>
    <row r="181" spans="1:10" s="61" customFormat="1" ht="18" customHeight="1" x14ac:dyDescent="0.2">
      <c r="A181" s="121" t="s">
        <v>86</v>
      </c>
      <c r="B181" s="122"/>
      <c r="C181" s="27"/>
      <c r="D181" s="41">
        <v>2</v>
      </c>
      <c r="E181" s="82"/>
      <c r="F181" s="82"/>
      <c r="G181" s="82"/>
      <c r="H181" s="83"/>
      <c r="I181" s="47">
        <f>D181</f>
        <v>2</v>
      </c>
      <c r="J181" s="74"/>
    </row>
    <row r="182" spans="1:10" s="61" customFormat="1" ht="12" customHeight="1" x14ac:dyDescent="0.2">
      <c r="A182" s="123" t="s">
        <v>6</v>
      </c>
      <c r="B182" s="124"/>
      <c r="C182" s="124"/>
      <c r="D182" s="124"/>
      <c r="E182" s="124"/>
      <c r="F182" s="124"/>
      <c r="G182" s="124"/>
      <c r="H182" s="124"/>
      <c r="I182" s="75">
        <f>ROUND(SUM(I181:I181),2)</f>
        <v>2</v>
      </c>
      <c r="J182" s="76"/>
    </row>
    <row r="183" spans="1:10" s="61" customFormat="1" ht="12" customHeight="1" x14ac:dyDescent="0.2">
      <c r="A183" s="84"/>
      <c r="B183" s="85"/>
      <c r="C183" s="85"/>
      <c r="D183" s="85"/>
      <c r="E183" s="85"/>
      <c r="F183" s="85"/>
      <c r="G183" s="85"/>
      <c r="H183" s="85"/>
      <c r="I183" s="88"/>
      <c r="J183" s="50"/>
    </row>
    <row r="184" spans="1:10" s="61" customFormat="1" ht="12" customHeight="1" x14ac:dyDescent="0.2">
      <c r="A184" s="15" t="s">
        <v>8</v>
      </c>
      <c r="B184" s="16"/>
      <c r="C184" s="134"/>
      <c r="D184" s="136" t="s">
        <v>68</v>
      </c>
      <c r="E184" s="137"/>
      <c r="F184" s="137"/>
      <c r="G184" s="137"/>
      <c r="H184" s="137"/>
      <c r="I184" s="137"/>
      <c r="J184" s="138"/>
    </row>
    <row r="185" spans="1:10" s="61" customFormat="1" ht="12" customHeight="1" x14ac:dyDescent="0.2">
      <c r="A185" s="15" t="s">
        <v>1</v>
      </c>
      <c r="B185" s="33"/>
      <c r="C185" s="135"/>
      <c r="D185" s="139"/>
      <c r="E185" s="140"/>
      <c r="F185" s="140"/>
      <c r="G185" s="140"/>
      <c r="H185" s="140"/>
      <c r="I185" s="140"/>
      <c r="J185" s="141"/>
    </row>
    <row r="186" spans="1:10" s="61" customFormat="1" ht="12" customHeight="1" x14ac:dyDescent="0.2">
      <c r="A186" s="119" t="s">
        <v>2</v>
      </c>
      <c r="B186" s="120"/>
      <c r="C186" s="109" t="s">
        <v>12</v>
      </c>
      <c r="D186" s="51" t="s">
        <v>3</v>
      </c>
      <c r="E186" s="51" t="s">
        <v>11</v>
      </c>
      <c r="F186" s="51" t="s">
        <v>24</v>
      </c>
      <c r="G186" s="51"/>
      <c r="H186" s="70"/>
      <c r="I186" s="18" t="s">
        <v>13</v>
      </c>
      <c r="J186" s="22" t="s">
        <v>5</v>
      </c>
    </row>
    <row r="187" spans="1:10" s="61" customFormat="1" ht="18" customHeight="1" x14ac:dyDescent="0.2">
      <c r="A187" s="121" t="s">
        <v>87</v>
      </c>
      <c r="B187" s="122"/>
      <c r="C187" s="27"/>
      <c r="D187" s="52">
        <v>2</v>
      </c>
      <c r="E187" s="52">
        <v>2.8</v>
      </c>
      <c r="F187" s="52">
        <v>1</v>
      </c>
      <c r="G187" s="71"/>
      <c r="H187" s="72"/>
      <c r="I187" s="73">
        <f>D187*E187*F187</f>
        <v>5.6</v>
      </c>
      <c r="J187" s="74"/>
    </row>
    <row r="188" spans="1:10" s="61" customFormat="1" ht="12" customHeight="1" x14ac:dyDescent="0.2">
      <c r="A188" s="123" t="s">
        <v>6</v>
      </c>
      <c r="B188" s="124"/>
      <c r="C188" s="124"/>
      <c r="D188" s="124"/>
      <c r="E188" s="124"/>
      <c r="F188" s="124"/>
      <c r="G188" s="124"/>
      <c r="H188" s="124"/>
      <c r="I188" s="75">
        <f>ROUND(SUM(I187:I187),2)</f>
        <v>5.6</v>
      </c>
      <c r="J188" s="76"/>
    </row>
    <row r="189" spans="1:10" s="61" customFormat="1" ht="12" customHeight="1" x14ac:dyDescent="0.2">
      <c r="A189" s="84"/>
      <c r="B189" s="85"/>
      <c r="C189" s="85"/>
      <c r="D189" s="85"/>
      <c r="E189" s="85"/>
      <c r="F189" s="85"/>
      <c r="G189" s="85"/>
      <c r="H189" s="85"/>
      <c r="I189" s="88"/>
      <c r="J189" s="50"/>
    </row>
    <row r="190" spans="1:10" s="61" customFormat="1" ht="12" customHeight="1" x14ac:dyDescent="0.2">
      <c r="A190" s="15" t="s">
        <v>8</v>
      </c>
      <c r="B190" s="16"/>
      <c r="C190" s="134"/>
      <c r="D190" s="136" t="s">
        <v>72</v>
      </c>
      <c r="E190" s="137"/>
      <c r="F190" s="137"/>
      <c r="G190" s="137"/>
      <c r="H190" s="137"/>
      <c r="I190" s="137"/>
      <c r="J190" s="138"/>
    </row>
    <row r="191" spans="1:10" s="61" customFormat="1" ht="12" customHeight="1" x14ac:dyDescent="0.2">
      <c r="A191" s="15" t="s">
        <v>1</v>
      </c>
      <c r="B191" s="33"/>
      <c r="C191" s="135"/>
      <c r="D191" s="185"/>
      <c r="E191" s="184"/>
      <c r="F191" s="184"/>
      <c r="G191" s="184"/>
      <c r="H191" s="184"/>
      <c r="I191" s="184"/>
      <c r="J191" s="141"/>
    </row>
    <row r="192" spans="1:10" s="61" customFormat="1" ht="12" customHeight="1" x14ac:dyDescent="0.2">
      <c r="A192" s="186" t="s">
        <v>2</v>
      </c>
      <c r="B192" s="187"/>
      <c r="C192" s="109" t="s">
        <v>12</v>
      </c>
      <c r="D192" s="89" t="s">
        <v>3</v>
      </c>
      <c r="E192" s="89" t="s">
        <v>11</v>
      </c>
      <c r="F192" s="89" t="s">
        <v>24</v>
      </c>
      <c r="G192" s="89"/>
      <c r="H192" s="90"/>
      <c r="I192" s="89" t="s">
        <v>13</v>
      </c>
      <c r="J192" s="91" t="s">
        <v>5</v>
      </c>
    </row>
    <row r="193" spans="1:10" s="61" customFormat="1" ht="12" customHeight="1" x14ac:dyDescent="0.2">
      <c r="A193" s="92" t="str">
        <f>A101</f>
        <v>JANELA 120X150/100</v>
      </c>
      <c r="B193" s="93"/>
      <c r="C193" s="40"/>
      <c r="D193" s="30">
        <f>D101</f>
        <v>1.2</v>
      </c>
      <c r="E193" s="30">
        <f>E95</f>
        <v>2.1</v>
      </c>
      <c r="F193" s="30">
        <v>1</v>
      </c>
      <c r="G193" s="89"/>
      <c r="H193" s="90"/>
      <c r="I193" s="73">
        <f>D193*E193*F193</f>
        <v>2.52</v>
      </c>
      <c r="J193" s="94"/>
    </row>
    <row r="194" spans="1:10" s="61" customFormat="1" ht="12" customHeight="1" x14ac:dyDescent="0.2">
      <c r="A194" s="121" t="s">
        <v>58</v>
      </c>
      <c r="B194" s="147"/>
      <c r="C194" s="40"/>
      <c r="D194" s="52">
        <v>0.8</v>
      </c>
      <c r="E194" s="52">
        <v>2.1</v>
      </c>
      <c r="F194" s="52">
        <v>13</v>
      </c>
      <c r="G194" s="71"/>
      <c r="H194" s="72"/>
      <c r="I194" s="73">
        <f>D194*E194*F194</f>
        <v>21.840000000000003</v>
      </c>
      <c r="J194" s="74"/>
    </row>
    <row r="195" spans="1:10" s="61" customFormat="1" ht="12" customHeight="1" x14ac:dyDescent="0.2">
      <c r="A195" s="123" t="s">
        <v>6</v>
      </c>
      <c r="B195" s="124"/>
      <c r="C195" s="124"/>
      <c r="D195" s="124"/>
      <c r="E195" s="124"/>
      <c r="F195" s="124"/>
      <c r="G195" s="124"/>
      <c r="H195" s="124"/>
      <c r="I195" s="75">
        <f>ROUND(SUM(I193:I194),2)</f>
        <v>24.36</v>
      </c>
      <c r="J195" s="76"/>
    </row>
    <row r="196" spans="1:10" s="61" customFormat="1" ht="12" customHeight="1" x14ac:dyDescent="0.2">
      <c r="A196" s="125"/>
      <c r="B196" s="126"/>
      <c r="C196" s="126"/>
      <c r="D196" s="126"/>
      <c r="E196" s="126"/>
      <c r="F196" s="126"/>
      <c r="G196" s="126"/>
      <c r="H196" s="126"/>
      <c r="I196" s="126"/>
      <c r="J196" s="127"/>
    </row>
    <row r="197" spans="1:10" s="61" customFormat="1" ht="12" customHeight="1" x14ac:dyDescent="0.2">
      <c r="A197" s="15" t="s">
        <v>8</v>
      </c>
      <c r="B197" s="16"/>
      <c r="C197" s="134"/>
      <c r="D197" s="136" t="s">
        <v>69</v>
      </c>
      <c r="E197" s="137"/>
      <c r="F197" s="137"/>
      <c r="G197" s="137"/>
      <c r="H197" s="137"/>
      <c r="I197" s="137"/>
      <c r="J197" s="138"/>
    </row>
    <row r="198" spans="1:10" s="61" customFormat="1" ht="12" customHeight="1" x14ac:dyDescent="0.2">
      <c r="A198" s="15" t="s">
        <v>1</v>
      </c>
      <c r="B198" s="33"/>
      <c r="C198" s="135"/>
      <c r="D198" s="139"/>
      <c r="E198" s="140"/>
      <c r="F198" s="140"/>
      <c r="G198" s="140"/>
      <c r="H198" s="140"/>
      <c r="I198" s="140"/>
      <c r="J198" s="141"/>
    </row>
    <row r="199" spans="1:10" s="61" customFormat="1" ht="12" customHeight="1" x14ac:dyDescent="0.2">
      <c r="A199" s="119" t="s">
        <v>2</v>
      </c>
      <c r="B199" s="120"/>
      <c r="C199" s="109" t="s">
        <v>12</v>
      </c>
      <c r="D199" s="18" t="s">
        <v>18</v>
      </c>
      <c r="E199" s="81"/>
      <c r="F199" s="18"/>
      <c r="G199" s="18"/>
      <c r="H199" s="70"/>
      <c r="I199" s="18" t="s">
        <v>25</v>
      </c>
      <c r="J199" s="22" t="s">
        <v>5</v>
      </c>
    </row>
    <row r="200" spans="1:10" s="61" customFormat="1" ht="18" customHeight="1" x14ac:dyDescent="0.2">
      <c r="A200" s="121" t="s">
        <v>58</v>
      </c>
      <c r="B200" s="122"/>
      <c r="C200" s="27"/>
      <c r="D200" s="41">
        <v>14</v>
      </c>
      <c r="E200" s="82"/>
      <c r="F200" s="82"/>
      <c r="G200" s="82"/>
      <c r="H200" s="83"/>
      <c r="I200" s="47">
        <f>D200</f>
        <v>14</v>
      </c>
      <c r="J200" s="74"/>
    </row>
    <row r="201" spans="1:10" s="61" customFormat="1" ht="12" customHeight="1" x14ac:dyDescent="0.2">
      <c r="A201" s="123" t="s">
        <v>6</v>
      </c>
      <c r="B201" s="124"/>
      <c r="C201" s="124"/>
      <c r="D201" s="124"/>
      <c r="E201" s="124"/>
      <c r="F201" s="124"/>
      <c r="G201" s="124"/>
      <c r="H201" s="124"/>
      <c r="I201" s="75">
        <f>ROUND(SUM(I200:I200),2)</f>
        <v>14</v>
      </c>
      <c r="J201" s="76"/>
    </row>
    <row r="202" spans="1:10" s="61" customFormat="1" ht="12" customHeight="1" x14ac:dyDescent="0.2">
      <c r="A202" s="84"/>
      <c r="B202" s="85"/>
      <c r="C202" s="85"/>
      <c r="D202" s="85"/>
      <c r="E202" s="85"/>
      <c r="F202" s="85"/>
      <c r="G202" s="85"/>
      <c r="H202" s="85"/>
      <c r="I202" s="88"/>
      <c r="J202" s="50"/>
    </row>
    <row r="203" spans="1:10" s="61" customFormat="1" ht="12" customHeight="1" x14ac:dyDescent="0.2">
      <c r="A203" s="15" t="s">
        <v>8</v>
      </c>
      <c r="B203" s="16"/>
      <c r="C203" s="134"/>
      <c r="D203" s="136" t="s">
        <v>88</v>
      </c>
      <c r="E203" s="137"/>
      <c r="F203" s="137"/>
      <c r="G203" s="137"/>
      <c r="H203" s="137"/>
      <c r="I203" s="137"/>
      <c r="J203" s="138"/>
    </row>
    <row r="204" spans="1:10" s="61" customFormat="1" ht="12" customHeight="1" x14ac:dyDescent="0.2">
      <c r="A204" s="15" t="s">
        <v>1</v>
      </c>
      <c r="B204" s="33"/>
      <c r="C204" s="135"/>
      <c r="D204" s="139"/>
      <c r="E204" s="140"/>
      <c r="F204" s="140"/>
      <c r="G204" s="140"/>
      <c r="H204" s="140"/>
      <c r="I204" s="140"/>
      <c r="J204" s="141"/>
    </row>
    <row r="205" spans="1:10" s="61" customFormat="1" ht="12" customHeight="1" x14ac:dyDescent="0.2">
      <c r="A205" s="119" t="s">
        <v>2</v>
      </c>
      <c r="B205" s="120"/>
      <c r="C205" s="109" t="s">
        <v>12</v>
      </c>
      <c r="D205" s="51" t="s">
        <v>3</v>
      </c>
      <c r="E205" s="81"/>
      <c r="F205" s="18"/>
      <c r="G205" s="18"/>
      <c r="H205" s="70"/>
      <c r="I205" s="18" t="s">
        <v>57</v>
      </c>
      <c r="J205" s="22" t="s">
        <v>5</v>
      </c>
    </row>
    <row r="206" spans="1:10" s="61" customFormat="1" ht="18" customHeight="1" x14ac:dyDescent="0.2">
      <c r="A206" s="121" t="s">
        <v>59</v>
      </c>
      <c r="B206" s="122"/>
      <c r="C206" s="27" t="s">
        <v>60</v>
      </c>
      <c r="D206" s="41">
        <f>35+35+32+50.4</f>
        <v>152.4</v>
      </c>
      <c r="E206" s="82"/>
      <c r="F206" s="82"/>
      <c r="G206" s="82"/>
      <c r="H206" s="83"/>
      <c r="I206" s="47">
        <f>D206</f>
        <v>152.4</v>
      </c>
      <c r="J206" s="74"/>
    </row>
    <row r="207" spans="1:10" s="61" customFormat="1" ht="12" customHeight="1" x14ac:dyDescent="0.2">
      <c r="A207" s="123" t="s">
        <v>6</v>
      </c>
      <c r="B207" s="124"/>
      <c r="C207" s="124"/>
      <c r="D207" s="124"/>
      <c r="E207" s="124"/>
      <c r="F207" s="124"/>
      <c r="G207" s="124"/>
      <c r="H207" s="124"/>
      <c r="I207" s="75">
        <f>ROUND(SUM(I206:I206),2)</f>
        <v>152.4</v>
      </c>
      <c r="J207" s="76"/>
    </row>
    <row r="208" spans="1:10" s="61" customFormat="1" ht="12" customHeight="1" x14ac:dyDescent="0.2">
      <c r="A208" s="84"/>
      <c r="B208" s="85"/>
      <c r="C208" s="85"/>
      <c r="D208" s="85"/>
      <c r="E208" s="85"/>
      <c r="F208" s="85"/>
      <c r="G208" s="85"/>
      <c r="H208" s="85"/>
      <c r="I208" s="88"/>
      <c r="J208" s="50"/>
    </row>
    <row r="209" spans="1:10" s="61" customFormat="1" ht="12" customHeight="1" x14ac:dyDescent="0.2">
      <c r="A209" s="15" t="s">
        <v>8</v>
      </c>
      <c r="B209" s="16"/>
      <c r="C209" s="134"/>
      <c r="D209" s="136" t="s">
        <v>70</v>
      </c>
      <c r="E209" s="137"/>
      <c r="F209" s="137"/>
      <c r="G209" s="137"/>
      <c r="H209" s="137"/>
      <c r="I209" s="137"/>
      <c r="J209" s="138"/>
    </row>
    <row r="210" spans="1:10" s="61" customFormat="1" ht="12" customHeight="1" x14ac:dyDescent="0.2">
      <c r="A210" s="15" t="s">
        <v>1</v>
      </c>
      <c r="B210" s="33"/>
      <c r="C210" s="135"/>
      <c r="D210" s="139"/>
      <c r="E210" s="140"/>
      <c r="F210" s="140"/>
      <c r="G210" s="140"/>
      <c r="H210" s="140"/>
      <c r="I210" s="140"/>
      <c r="J210" s="141"/>
    </row>
    <row r="211" spans="1:10" s="61" customFormat="1" ht="12" customHeight="1" x14ac:dyDescent="0.2">
      <c r="A211" s="119" t="s">
        <v>2</v>
      </c>
      <c r="B211" s="120"/>
      <c r="C211" s="109" t="s">
        <v>12</v>
      </c>
      <c r="D211" s="51" t="s">
        <v>3</v>
      </c>
      <c r="E211" s="51" t="s">
        <v>11</v>
      </c>
      <c r="F211" s="51" t="s">
        <v>24</v>
      </c>
      <c r="G211" s="51"/>
      <c r="H211" s="70"/>
      <c r="I211" s="18" t="s">
        <v>13</v>
      </c>
      <c r="J211" s="22" t="s">
        <v>5</v>
      </c>
    </row>
    <row r="212" spans="1:10" s="61" customFormat="1" ht="18" customHeight="1" x14ac:dyDescent="0.2">
      <c r="A212" s="121" t="s">
        <v>61</v>
      </c>
      <c r="B212" s="122"/>
      <c r="C212" s="27"/>
      <c r="D212" s="52">
        <v>0.8</v>
      </c>
      <c r="E212" s="52">
        <v>2.1</v>
      </c>
      <c r="F212" s="52">
        <v>28</v>
      </c>
      <c r="G212" s="71"/>
      <c r="H212" s="72"/>
      <c r="I212" s="73">
        <f>D212*E212*F212</f>
        <v>47.040000000000006</v>
      </c>
      <c r="J212" s="74"/>
    </row>
    <row r="213" spans="1:10" s="61" customFormat="1" ht="12" customHeight="1" x14ac:dyDescent="0.2">
      <c r="A213" s="123" t="s">
        <v>6</v>
      </c>
      <c r="B213" s="124"/>
      <c r="C213" s="124"/>
      <c r="D213" s="124"/>
      <c r="E213" s="124"/>
      <c r="F213" s="124"/>
      <c r="G213" s="124"/>
      <c r="H213" s="124"/>
      <c r="I213" s="75">
        <f>ROUND(SUM(I212:I212),2)</f>
        <v>47.04</v>
      </c>
      <c r="J213" s="76"/>
    </row>
    <row r="214" spans="1:10" s="61" customFormat="1" ht="12" customHeight="1" x14ac:dyDescent="0.2">
      <c r="A214" s="84"/>
      <c r="B214" s="85"/>
      <c r="C214" s="85"/>
      <c r="D214" s="85"/>
      <c r="E214" s="85"/>
      <c r="F214" s="85"/>
      <c r="G214" s="85"/>
      <c r="H214" s="85"/>
      <c r="I214" s="88"/>
      <c r="J214" s="50"/>
    </row>
    <row r="215" spans="1:10" s="61" customFormat="1" ht="12" customHeight="1" x14ac:dyDescent="0.2">
      <c r="A215" s="15" t="s">
        <v>8</v>
      </c>
      <c r="B215" s="16"/>
      <c r="C215" s="134"/>
      <c r="D215" s="136" t="s">
        <v>64</v>
      </c>
      <c r="E215" s="137"/>
      <c r="F215" s="137"/>
      <c r="G215" s="137"/>
      <c r="H215" s="137"/>
      <c r="I215" s="137"/>
      <c r="J215" s="138"/>
    </row>
    <row r="216" spans="1:10" s="61" customFormat="1" ht="12" customHeight="1" x14ac:dyDescent="0.2">
      <c r="A216" s="15" t="s">
        <v>1</v>
      </c>
      <c r="B216" s="33"/>
      <c r="C216" s="135"/>
      <c r="D216" s="139"/>
      <c r="E216" s="140"/>
      <c r="F216" s="140"/>
      <c r="G216" s="140"/>
      <c r="H216" s="140"/>
      <c r="I216" s="140"/>
      <c r="J216" s="141"/>
    </row>
    <row r="217" spans="1:10" s="61" customFormat="1" ht="12" customHeight="1" x14ac:dyDescent="0.2">
      <c r="A217" s="119" t="s">
        <v>2</v>
      </c>
      <c r="B217" s="120"/>
      <c r="C217" s="109" t="s">
        <v>12</v>
      </c>
      <c r="D217" s="18" t="s">
        <v>62</v>
      </c>
      <c r="E217" s="18" t="s">
        <v>11</v>
      </c>
      <c r="F217" s="18" t="s">
        <v>4</v>
      </c>
      <c r="G217" s="18" t="s">
        <v>63</v>
      </c>
      <c r="H217" s="18" t="s">
        <v>71</v>
      </c>
      <c r="I217" s="18" t="s">
        <v>65</v>
      </c>
      <c r="J217" s="22" t="s">
        <v>5</v>
      </c>
    </row>
    <row r="218" spans="1:10" s="61" customFormat="1" ht="18" customHeight="1" x14ac:dyDescent="0.2">
      <c r="A218" s="121" t="s">
        <v>58</v>
      </c>
      <c r="B218" s="122"/>
      <c r="C218" s="27"/>
      <c r="D218" s="95">
        <v>0.8</v>
      </c>
      <c r="E218" s="95">
        <v>0.3</v>
      </c>
      <c r="F218" s="95">
        <v>28</v>
      </c>
      <c r="G218" s="19">
        <v>2.8</v>
      </c>
      <c r="H218" s="23">
        <v>2</v>
      </c>
      <c r="I218" s="38">
        <f>H218*(D218*E218*F218)*G218</f>
        <v>37.631999999999998</v>
      </c>
      <c r="J218" s="74"/>
    </row>
    <row r="219" spans="1:10" s="61" customFormat="1" ht="12" customHeight="1" x14ac:dyDescent="0.2">
      <c r="A219" s="123" t="s">
        <v>6</v>
      </c>
      <c r="B219" s="124"/>
      <c r="C219" s="124"/>
      <c r="D219" s="124"/>
      <c r="E219" s="124"/>
      <c r="F219" s="124"/>
      <c r="G219" s="124"/>
      <c r="H219" s="124"/>
      <c r="I219" s="75">
        <f>ROUND(SUM(I218:I218),2)</f>
        <v>37.630000000000003</v>
      </c>
      <c r="J219" s="76"/>
    </row>
    <row r="220" spans="1:10" s="61" customFormat="1" ht="12" customHeight="1" x14ac:dyDescent="0.2">
      <c r="A220" s="84"/>
      <c r="B220" s="85"/>
      <c r="C220" s="85"/>
      <c r="D220" s="85"/>
      <c r="E220" s="85"/>
      <c r="F220" s="85"/>
      <c r="G220" s="85"/>
      <c r="H220" s="85"/>
      <c r="I220" s="88"/>
      <c r="J220" s="50"/>
    </row>
    <row r="221" spans="1:10" s="8" customFormat="1" ht="12" customHeight="1" x14ac:dyDescent="0.2">
      <c r="A221" s="15" t="s">
        <v>8</v>
      </c>
      <c r="B221" s="16"/>
      <c r="C221" s="134"/>
      <c r="D221" s="136" t="s">
        <v>79</v>
      </c>
      <c r="E221" s="137"/>
      <c r="F221" s="137"/>
      <c r="G221" s="137"/>
      <c r="H221" s="137"/>
      <c r="I221" s="137"/>
      <c r="J221" s="138"/>
    </row>
    <row r="222" spans="1:10" s="8" customFormat="1" ht="12" customHeight="1" x14ac:dyDescent="0.2">
      <c r="A222" s="15" t="s">
        <v>1</v>
      </c>
      <c r="B222" s="17"/>
      <c r="C222" s="135"/>
      <c r="D222" s="139"/>
      <c r="E222" s="140"/>
      <c r="F222" s="140"/>
      <c r="G222" s="140"/>
      <c r="H222" s="140"/>
      <c r="I222" s="140"/>
      <c r="J222" s="141"/>
    </row>
    <row r="223" spans="1:10" s="8" customFormat="1" ht="12" customHeight="1" x14ac:dyDescent="0.2">
      <c r="A223" s="119" t="s">
        <v>2</v>
      </c>
      <c r="B223" s="120"/>
      <c r="C223" s="18" t="s">
        <v>12</v>
      </c>
      <c r="D223" s="19" t="s">
        <v>36</v>
      </c>
      <c r="E223" s="19" t="s">
        <v>4</v>
      </c>
      <c r="F223" s="19"/>
      <c r="G223" s="19"/>
      <c r="H223" s="20"/>
      <c r="I223" s="21" t="s">
        <v>13</v>
      </c>
      <c r="J223" s="22" t="s">
        <v>5</v>
      </c>
    </row>
    <row r="224" spans="1:10" s="8" customFormat="1" ht="21.75" customHeight="1" x14ac:dyDescent="0.2">
      <c r="A224" s="142"/>
      <c r="B224" s="143"/>
      <c r="C224" s="27"/>
      <c r="D224" s="23">
        <v>89.36</v>
      </c>
      <c r="E224" s="23">
        <v>1</v>
      </c>
      <c r="F224" s="23"/>
      <c r="G224" s="23"/>
      <c r="H224" s="23"/>
      <c r="I224" s="24">
        <f>D224*E224</f>
        <v>89.36</v>
      </c>
      <c r="J224" s="22"/>
    </row>
    <row r="225" spans="1:10" s="8" customFormat="1" ht="12" customHeight="1" x14ac:dyDescent="0.2">
      <c r="A225" s="128" t="s">
        <v>6</v>
      </c>
      <c r="B225" s="129"/>
      <c r="C225" s="130"/>
      <c r="D225" s="130"/>
      <c r="E225" s="130"/>
      <c r="F225" s="130"/>
      <c r="G225" s="130"/>
      <c r="H225" s="131"/>
      <c r="I225" s="25">
        <f>ROUND(SUM(I224:I224),2)</f>
        <v>89.36</v>
      </c>
      <c r="J225" s="26"/>
    </row>
    <row r="226" spans="1:10" s="8" customFormat="1" ht="12" customHeight="1" x14ac:dyDescent="0.2">
      <c r="A226" s="119"/>
      <c r="B226" s="132"/>
      <c r="C226" s="132"/>
      <c r="D226" s="132"/>
      <c r="E226" s="132"/>
      <c r="F226" s="132"/>
      <c r="G226" s="132"/>
      <c r="H226" s="132"/>
      <c r="I226" s="132"/>
      <c r="J226" s="133"/>
    </row>
    <row r="227" spans="1:10" s="8" customFormat="1" ht="12" customHeight="1" x14ac:dyDescent="0.2">
      <c r="A227" s="15" t="s">
        <v>8</v>
      </c>
      <c r="B227" s="16"/>
      <c r="C227" s="134"/>
      <c r="D227" s="136" t="s">
        <v>89</v>
      </c>
      <c r="E227" s="137"/>
      <c r="F227" s="137"/>
      <c r="G227" s="137"/>
      <c r="H227" s="137"/>
      <c r="I227" s="137"/>
      <c r="J227" s="138"/>
    </row>
    <row r="228" spans="1:10" s="8" customFormat="1" ht="12" customHeight="1" x14ac:dyDescent="0.2">
      <c r="A228" s="15" t="s">
        <v>1</v>
      </c>
      <c r="B228" s="17"/>
      <c r="C228" s="135"/>
      <c r="D228" s="139"/>
      <c r="E228" s="140"/>
      <c r="F228" s="140"/>
      <c r="G228" s="140"/>
      <c r="H228" s="140"/>
      <c r="I228" s="140"/>
      <c r="J228" s="141"/>
    </row>
    <row r="229" spans="1:10" s="8" customFormat="1" ht="12" customHeight="1" x14ac:dyDescent="0.2">
      <c r="A229" s="119" t="s">
        <v>2</v>
      </c>
      <c r="B229" s="120"/>
      <c r="C229" s="18" t="s">
        <v>12</v>
      </c>
      <c r="D229" s="19" t="s">
        <v>36</v>
      </c>
      <c r="E229" s="19" t="s">
        <v>82</v>
      </c>
      <c r="F229" s="19"/>
      <c r="G229" s="19"/>
      <c r="H229" s="20"/>
      <c r="I229" s="21" t="s">
        <v>83</v>
      </c>
      <c r="J229" s="22" t="s">
        <v>5</v>
      </c>
    </row>
    <row r="230" spans="1:10" s="8" customFormat="1" ht="21.75" customHeight="1" x14ac:dyDescent="0.2">
      <c r="A230" s="142"/>
      <c r="B230" s="143"/>
      <c r="C230" s="27"/>
      <c r="D230" s="23">
        <v>89.36</v>
      </c>
      <c r="E230" s="23">
        <v>0.05</v>
      </c>
      <c r="F230" s="23"/>
      <c r="G230" s="23"/>
      <c r="H230" s="23"/>
      <c r="I230" s="24">
        <f>D230*E230</f>
        <v>4.468</v>
      </c>
      <c r="J230" s="22"/>
    </row>
    <row r="231" spans="1:10" s="8" customFormat="1" ht="12" customHeight="1" x14ac:dyDescent="0.2">
      <c r="A231" s="128" t="s">
        <v>6</v>
      </c>
      <c r="B231" s="129"/>
      <c r="C231" s="130"/>
      <c r="D231" s="130"/>
      <c r="E231" s="130"/>
      <c r="F231" s="130"/>
      <c r="G231" s="130"/>
      <c r="H231" s="131"/>
      <c r="I231" s="25">
        <f>ROUND(SUM(I230:I230),2)</f>
        <v>4.47</v>
      </c>
      <c r="J231" s="26"/>
    </row>
    <row r="232" spans="1:10" s="8" customFormat="1" ht="12" customHeight="1" x14ac:dyDescent="0.2">
      <c r="A232" s="119"/>
      <c r="B232" s="132"/>
      <c r="C232" s="132"/>
      <c r="D232" s="132"/>
      <c r="E232" s="132"/>
      <c r="F232" s="132"/>
      <c r="G232" s="132"/>
      <c r="H232" s="132"/>
      <c r="I232" s="132"/>
      <c r="J232" s="133"/>
    </row>
    <row r="233" spans="1:10" s="8" customFormat="1" ht="12" customHeight="1" x14ac:dyDescent="0.2">
      <c r="A233" s="15" t="s">
        <v>8</v>
      </c>
      <c r="B233" s="16"/>
      <c r="C233" s="134"/>
      <c r="D233" s="136" t="s">
        <v>80</v>
      </c>
      <c r="E233" s="137"/>
      <c r="F233" s="137"/>
      <c r="G233" s="137"/>
      <c r="H233" s="137"/>
      <c r="I233" s="137"/>
      <c r="J233" s="138"/>
    </row>
    <row r="234" spans="1:10" s="8" customFormat="1" ht="12" customHeight="1" x14ac:dyDescent="0.2">
      <c r="A234" s="15" t="s">
        <v>1</v>
      </c>
      <c r="B234" s="17"/>
      <c r="C234" s="135"/>
      <c r="D234" s="139"/>
      <c r="E234" s="140"/>
      <c r="F234" s="140"/>
      <c r="G234" s="140"/>
      <c r="H234" s="140"/>
      <c r="I234" s="140"/>
      <c r="J234" s="141"/>
    </row>
    <row r="235" spans="1:10" s="8" customFormat="1" ht="12" customHeight="1" x14ac:dyDescent="0.2">
      <c r="A235" s="119" t="s">
        <v>2</v>
      </c>
      <c r="B235" s="120"/>
      <c r="C235" s="18" t="s">
        <v>12</v>
      </c>
      <c r="D235" s="19" t="s">
        <v>36</v>
      </c>
      <c r="E235" s="19" t="s">
        <v>4</v>
      </c>
      <c r="F235" s="19"/>
      <c r="G235" s="19"/>
      <c r="H235" s="20"/>
      <c r="I235" s="21" t="s">
        <v>13</v>
      </c>
      <c r="J235" s="22" t="s">
        <v>5</v>
      </c>
    </row>
    <row r="236" spans="1:10" s="8" customFormat="1" ht="12" customHeight="1" x14ac:dyDescent="0.2">
      <c r="A236" s="142"/>
      <c r="B236" s="143"/>
      <c r="C236" s="27"/>
      <c r="D236" s="23">
        <f>D224</f>
        <v>89.36</v>
      </c>
      <c r="E236" s="23">
        <v>1</v>
      </c>
      <c r="F236" s="23"/>
      <c r="G236" s="23"/>
      <c r="H236" s="23"/>
      <c r="I236" s="24">
        <f>D236*E236</f>
        <v>89.36</v>
      </c>
      <c r="J236" s="22"/>
    </row>
    <row r="237" spans="1:10" s="8" customFormat="1" ht="12" customHeight="1" x14ac:dyDescent="0.2">
      <c r="A237" s="179" t="s">
        <v>14</v>
      </c>
      <c r="B237" s="129"/>
      <c r="C237" s="130"/>
      <c r="D237" s="130"/>
      <c r="E237" s="130"/>
      <c r="F237" s="130"/>
      <c r="G237" s="130"/>
      <c r="H237" s="131"/>
      <c r="I237" s="25">
        <f>ROUND(SUM(I236:I236),2)</f>
        <v>89.36</v>
      </c>
      <c r="J237" s="26"/>
    </row>
    <row r="238" spans="1:10" s="61" customFormat="1" ht="12" customHeight="1" x14ac:dyDescent="0.2">
      <c r="A238" s="84"/>
      <c r="B238" s="85"/>
      <c r="C238" s="85"/>
      <c r="D238" s="85"/>
      <c r="E238" s="85"/>
      <c r="F238" s="85"/>
      <c r="G238" s="85"/>
      <c r="H238" s="85"/>
      <c r="I238" s="88"/>
      <c r="J238" s="50"/>
    </row>
    <row r="239" spans="1:10" s="61" customFormat="1" ht="12" customHeight="1" x14ac:dyDescent="0.2">
      <c r="A239" s="15" t="s">
        <v>8</v>
      </c>
      <c r="B239" s="16"/>
      <c r="C239" s="134"/>
      <c r="D239" s="136" t="s">
        <v>81</v>
      </c>
      <c r="E239" s="137"/>
      <c r="F239" s="137"/>
      <c r="G239" s="137"/>
      <c r="H239" s="137"/>
      <c r="I239" s="137"/>
      <c r="J239" s="138"/>
    </row>
    <row r="240" spans="1:10" s="61" customFormat="1" ht="12" customHeight="1" x14ac:dyDescent="0.2">
      <c r="A240" s="15" t="s">
        <v>1</v>
      </c>
      <c r="B240" s="33"/>
      <c r="C240" s="135"/>
      <c r="D240" s="139"/>
      <c r="E240" s="140"/>
      <c r="F240" s="140"/>
      <c r="G240" s="140"/>
      <c r="H240" s="140"/>
      <c r="I240" s="140"/>
      <c r="J240" s="141"/>
    </row>
    <row r="241" spans="1:10" s="61" customFormat="1" ht="12" customHeight="1" x14ac:dyDescent="0.2">
      <c r="A241" s="119" t="s">
        <v>2</v>
      </c>
      <c r="B241" s="120"/>
      <c r="C241" s="109" t="s">
        <v>12</v>
      </c>
      <c r="D241" s="51" t="s">
        <v>3</v>
      </c>
      <c r="E241" s="81"/>
      <c r="F241" s="18"/>
      <c r="G241" s="18"/>
      <c r="H241" s="70"/>
      <c r="I241" s="18" t="s">
        <v>57</v>
      </c>
      <c r="J241" s="22" t="s">
        <v>5</v>
      </c>
    </row>
    <row r="242" spans="1:10" s="61" customFormat="1" ht="18" customHeight="1" x14ac:dyDescent="0.2">
      <c r="A242" s="121" t="s">
        <v>59</v>
      </c>
      <c r="B242" s="122"/>
      <c r="C242" s="27"/>
      <c r="D242" s="41">
        <v>81.7</v>
      </c>
      <c r="E242" s="82"/>
      <c r="F242" s="82"/>
      <c r="G242" s="82"/>
      <c r="H242" s="83"/>
      <c r="I242" s="47">
        <f>D242</f>
        <v>81.7</v>
      </c>
      <c r="J242" s="74"/>
    </row>
    <row r="243" spans="1:10" s="61" customFormat="1" ht="12" customHeight="1" x14ac:dyDescent="0.2">
      <c r="A243" s="123" t="s">
        <v>6</v>
      </c>
      <c r="B243" s="124"/>
      <c r="C243" s="124"/>
      <c r="D243" s="124"/>
      <c r="E243" s="124"/>
      <c r="F243" s="124"/>
      <c r="G243" s="124"/>
      <c r="H243" s="124"/>
      <c r="I243" s="75">
        <f>ROUND(SUM(I242:I242),2)</f>
        <v>81.7</v>
      </c>
      <c r="J243" s="76"/>
    </row>
    <row r="244" spans="1:10" s="61" customFormat="1" ht="12" customHeight="1" x14ac:dyDescent="0.2">
      <c r="A244" s="84"/>
      <c r="B244" s="85"/>
      <c r="C244" s="85"/>
      <c r="D244" s="85"/>
      <c r="E244" s="85"/>
      <c r="F244" s="85"/>
      <c r="G244" s="85"/>
      <c r="H244" s="85"/>
      <c r="I244" s="88"/>
      <c r="J244" s="50"/>
    </row>
    <row r="245" spans="1:10" s="61" customFormat="1" ht="12" customHeight="1" x14ac:dyDescent="0.2">
      <c r="A245" s="84"/>
      <c r="B245" s="85"/>
      <c r="C245" s="85"/>
      <c r="D245" s="85"/>
      <c r="E245" s="85"/>
      <c r="F245" s="85"/>
      <c r="G245" s="85"/>
      <c r="H245" s="85"/>
      <c r="I245" s="88"/>
      <c r="J245" s="50"/>
    </row>
    <row r="246" spans="1:10" s="61" customFormat="1" ht="12" customHeight="1" x14ac:dyDescent="0.2">
      <c r="A246" s="84"/>
      <c r="B246" s="85"/>
      <c r="C246" s="85"/>
      <c r="D246" s="85"/>
      <c r="E246" s="85"/>
      <c r="F246" s="85"/>
      <c r="G246" s="85"/>
      <c r="H246" s="85"/>
      <c r="I246" s="88"/>
      <c r="J246" s="50"/>
    </row>
    <row r="247" spans="1:10" s="61" customFormat="1" ht="12" customHeight="1" x14ac:dyDescent="0.2">
      <c r="A247" s="84"/>
      <c r="B247" s="85"/>
      <c r="C247" s="85"/>
      <c r="D247" s="85"/>
      <c r="E247" s="85"/>
      <c r="F247" s="85"/>
      <c r="G247" s="85"/>
      <c r="H247" s="85"/>
      <c r="I247" s="88"/>
      <c r="J247" s="50"/>
    </row>
    <row r="248" spans="1:10" s="61" customFormat="1" ht="12" customHeight="1" x14ac:dyDescent="0.2">
      <c r="A248" s="84"/>
      <c r="B248" s="85"/>
      <c r="C248" s="85"/>
      <c r="D248" s="85"/>
      <c r="E248" s="85"/>
      <c r="F248" s="85"/>
      <c r="G248" s="85"/>
      <c r="H248" s="85"/>
      <c r="I248" s="88"/>
      <c r="J248" s="50"/>
    </row>
    <row r="249" spans="1:10" s="61" customFormat="1" ht="12.75" x14ac:dyDescent="0.2">
      <c r="A249" s="96"/>
      <c r="B249" s="112"/>
      <c r="C249" s="113"/>
      <c r="D249" s="4"/>
      <c r="E249" s="5"/>
      <c r="F249" s="114"/>
      <c r="G249" s="114"/>
      <c r="H249" s="115"/>
      <c r="I249" s="99"/>
      <c r="J249" s="100"/>
    </row>
    <row r="250" spans="1:10" s="4" customFormat="1" ht="18.75" customHeight="1" x14ac:dyDescent="0.2">
      <c r="A250" s="96"/>
      <c r="B250" s="188" t="s">
        <v>21</v>
      </c>
      <c r="C250" s="188"/>
      <c r="F250" s="188" t="s">
        <v>97</v>
      </c>
      <c r="G250" s="188"/>
      <c r="H250" s="188"/>
      <c r="I250" s="98"/>
      <c r="J250" s="100"/>
    </row>
    <row r="251" spans="1:10" s="4" customFormat="1" ht="12.75" x14ac:dyDescent="0.2">
      <c r="A251" s="96"/>
      <c r="B251" s="188" t="s">
        <v>96</v>
      </c>
      <c r="C251" s="188"/>
      <c r="G251" s="6"/>
      <c r="H251" s="98"/>
      <c r="I251" s="98"/>
      <c r="J251" s="100"/>
    </row>
    <row r="252" spans="1:10" s="4" customFormat="1" ht="12.75" x14ac:dyDescent="0.2">
      <c r="A252" s="96"/>
      <c r="B252" s="97"/>
      <c r="J252" s="100"/>
    </row>
    <row r="253" spans="1:10" s="4" customFormat="1" ht="12.75" x14ac:dyDescent="0.2">
      <c r="A253" s="101"/>
      <c r="B253" s="102"/>
      <c r="C253" s="8"/>
      <c r="D253" s="8"/>
      <c r="E253" s="8"/>
      <c r="F253" s="8"/>
      <c r="G253" s="8"/>
      <c r="H253" s="8"/>
      <c r="I253" s="8"/>
      <c r="J253" s="103"/>
    </row>
    <row r="254" spans="1:10" s="8" customFormat="1" ht="12.75" x14ac:dyDescent="0.2">
      <c r="A254" s="101"/>
      <c r="B254" s="102"/>
      <c r="J254" s="103"/>
    </row>
    <row r="255" spans="1:10" s="8" customFormat="1" ht="13.5" thickBot="1" x14ac:dyDescent="0.25">
      <c r="A255" s="116"/>
      <c r="B255" s="106"/>
      <c r="C255" s="107"/>
      <c r="D255" s="117"/>
      <c r="E255" s="117"/>
      <c r="F255" s="117"/>
      <c r="G255" s="117"/>
      <c r="H255" s="107"/>
      <c r="I255" s="107"/>
      <c r="J255" s="108"/>
    </row>
    <row r="256" spans="1:10" s="8" customFormat="1" ht="12.75" x14ac:dyDescent="0.2">
      <c r="A256" s="101"/>
      <c r="B256" s="102"/>
      <c r="D256" s="104"/>
      <c r="E256" s="104"/>
      <c r="F256" s="104"/>
      <c r="G256" s="104"/>
      <c r="J256" s="103"/>
    </row>
    <row r="257" spans="1:8" s="8" customFormat="1" ht="12.75" x14ac:dyDescent="0.2">
      <c r="B257" s="102"/>
      <c r="H257" s="105"/>
    </row>
    <row r="258" spans="1:8" s="8" customFormat="1" ht="12.75" x14ac:dyDescent="0.2">
      <c r="A258" s="102"/>
      <c r="B258" s="102"/>
    </row>
    <row r="259" spans="1:8" s="8" customFormat="1" ht="12.75" x14ac:dyDescent="0.2">
      <c r="B259" s="102"/>
    </row>
    <row r="260" spans="1:8" s="8" customFormat="1" ht="12.75" x14ac:dyDescent="0.2">
      <c r="B260" s="102"/>
    </row>
    <row r="261" spans="1:8" s="8" customFormat="1" ht="12.75" x14ac:dyDescent="0.2">
      <c r="B261" s="102"/>
    </row>
    <row r="262" spans="1:8" s="8" customFormat="1" ht="12.75" x14ac:dyDescent="0.2">
      <c r="B262" s="102"/>
    </row>
    <row r="263" spans="1:8" s="8" customFormat="1" ht="12.75" x14ac:dyDescent="0.2">
      <c r="B263" s="102"/>
    </row>
  </sheetData>
  <mergeCells count="225">
    <mergeCell ref="B250:C250"/>
    <mergeCell ref="B251:C251"/>
    <mergeCell ref="F250:H250"/>
    <mergeCell ref="A235:B235"/>
    <mergeCell ref="A236:B236"/>
    <mergeCell ref="A237:H237"/>
    <mergeCell ref="C239:C240"/>
    <mergeCell ref="D239:J240"/>
    <mergeCell ref="A241:B241"/>
    <mergeCell ref="A242:B242"/>
    <mergeCell ref="A243:H243"/>
    <mergeCell ref="C227:C228"/>
    <mergeCell ref="D227:J228"/>
    <mergeCell ref="A229:B229"/>
    <mergeCell ref="A230:B230"/>
    <mergeCell ref="A231:H231"/>
    <mergeCell ref="A232:J232"/>
    <mergeCell ref="A30:J30"/>
    <mergeCell ref="A51:J51"/>
    <mergeCell ref="C221:C222"/>
    <mergeCell ref="D221:J222"/>
    <mergeCell ref="A223:B223"/>
    <mergeCell ref="A224:B224"/>
    <mergeCell ref="A225:H225"/>
    <mergeCell ref="A226:J226"/>
    <mergeCell ref="A200:B200"/>
    <mergeCell ref="A201:H201"/>
    <mergeCell ref="C203:C204"/>
    <mergeCell ref="D203:J204"/>
    <mergeCell ref="A205:B205"/>
    <mergeCell ref="A206:B206"/>
    <mergeCell ref="A207:H207"/>
    <mergeCell ref="C209:C210"/>
    <mergeCell ref="D209:J210"/>
    <mergeCell ref="A182:H182"/>
    <mergeCell ref="C233:C234"/>
    <mergeCell ref="D233:J234"/>
    <mergeCell ref="C110:C111"/>
    <mergeCell ref="D110:J111"/>
    <mergeCell ref="A112:B112"/>
    <mergeCell ref="A113:B113"/>
    <mergeCell ref="A114:H114"/>
    <mergeCell ref="C116:C117"/>
    <mergeCell ref="D116:J117"/>
    <mergeCell ref="A118:B118"/>
    <mergeCell ref="A119:B119"/>
    <mergeCell ref="A121:H121"/>
    <mergeCell ref="C123:C124"/>
    <mergeCell ref="D123:J124"/>
    <mergeCell ref="A125:B125"/>
    <mergeCell ref="A126:B126"/>
    <mergeCell ref="A211:B211"/>
    <mergeCell ref="A212:B212"/>
    <mergeCell ref="A213:H213"/>
    <mergeCell ref="C215:C216"/>
    <mergeCell ref="D215:J216"/>
    <mergeCell ref="A217:B217"/>
    <mergeCell ref="A218:B218"/>
    <mergeCell ref="A219:H219"/>
    <mergeCell ref="A186:B186"/>
    <mergeCell ref="A187:B187"/>
    <mergeCell ref="A188:H188"/>
    <mergeCell ref="C197:C198"/>
    <mergeCell ref="D197:J198"/>
    <mergeCell ref="A199:B199"/>
    <mergeCell ref="C190:C191"/>
    <mergeCell ref="D190:J191"/>
    <mergeCell ref="A192:B192"/>
    <mergeCell ref="A194:B194"/>
    <mergeCell ref="A195:H195"/>
    <mergeCell ref="A196:J196"/>
    <mergeCell ref="A174:B174"/>
    <mergeCell ref="A175:B175"/>
    <mergeCell ref="A176:H176"/>
    <mergeCell ref="C178:C179"/>
    <mergeCell ref="D178:J179"/>
    <mergeCell ref="A180:B180"/>
    <mergeCell ref="A181:B181"/>
    <mergeCell ref="C184:C185"/>
    <mergeCell ref="D184:J185"/>
    <mergeCell ref="A150:B150"/>
    <mergeCell ref="A151:H151"/>
    <mergeCell ref="A149:B149"/>
    <mergeCell ref="A127:H127"/>
    <mergeCell ref="A128:J128"/>
    <mergeCell ref="A91:J91"/>
    <mergeCell ref="C129:C130"/>
    <mergeCell ref="C172:C173"/>
    <mergeCell ref="D172:J173"/>
    <mergeCell ref="A101:B101"/>
    <mergeCell ref="D92:J93"/>
    <mergeCell ref="A95:B95"/>
    <mergeCell ref="C58:C59"/>
    <mergeCell ref="D58:J59"/>
    <mergeCell ref="A60:B60"/>
    <mergeCell ref="A61:B61"/>
    <mergeCell ref="A145:H145"/>
    <mergeCell ref="C147:C148"/>
    <mergeCell ref="D147:J148"/>
    <mergeCell ref="A34:B34"/>
    <mergeCell ref="A35:B35"/>
    <mergeCell ref="C86:C87"/>
    <mergeCell ref="D86:J87"/>
    <mergeCell ref="A88:B88"/>
    <mergeCell ref="A89:B89"/>
    <mergeCell ref="A90:H90"/>
    <mergeCell ref="C98:C99"/>
    <mergeCell ref="D98:J99"/>
    <mergeCell ref="C46:C47"/>
    <mergeCell ref="D46:J47"/>
    <mergeCell ref="A48:B48"/>
    <mergeCell ref="A49:B49"/>
    <mergeCell ref="A50:H50"/>
    <mergeCell ref="C52:C53"/>
    <mergeCell ref="D52:J53"/>
    <mergeCell ref="A54:B54"/>
    <mergeCell ref="A55:B55"/>
    <mergeCell ref="A56:H56"/>
    <mergeCell ref="A144:B144"/>
    <mergeCell ref="A96:H96"/>
    <mergeCell ref="A94:B94"/>
    <mergeCell ref="C104:C105"/>
    <mergeCell ref="D104:J105"/>
    <mergeCell ref="A106:B106"/>
    <mergeCell ref="A107:B107"/>
    <mergeCell ref="A108:H108"/>
    <mergeCell ref="A102:H102"/>
    <mergeCell ref="A133:H133"/>
    <mergeCell ref="C141:C142"/>
    <mergeCell ref="D141:J142"/>
    <mergeCell ref="A143:B143"/>
    <mergeCell ref="C135:C136"/>
    <mergeCell ref="D135:J136"/>
    <mergeCell ref="A137:B137"/>
    <mergeCell ref="A138:B138"/>
    <mergeCell ref="A139:H139"/>
    <mergeCell ref="A140:J140"/>
    <mergeCell ref="A120:B120"/>
    <mergeCell ref="D129:J130"/>
    <mergeCell ref="A131:B131"/>
    <mergeCell ref="A132:B132"/>
    <mergeCell ref="A100:B100"/>
    <mergeCell ref="A1:J1"/>
    <mergeCell ref="B2:J2"/>
    <mergeCell ref="B3:J3"/>
    <mergeCell ref="A4:J4"/>
    <mergeCell ref="C31:C32"/>
    <mergeCell ref="D31:J32"/>
    <mergeCell ref="B5:J5"/>
    <mergeCell ref="C22:C23"/>
    <mergeCell ref="D22:J23"/>
    <mergeCell ref="A24:B24"/>
    <mergeCell ref="A25:B25"/>
    <mergeCell ref="C25:C26"/>
    <mergeCell ref="A26:B26"/>
    <mergeCell ref="A29:H29"/>
    <mergeCell ref="A27:B27"/>
    <mergeCell ref="A28:B28"/>
    <mergeCell ref="A78:H78"/>
    <mergeCell ref="A65:B65"/>
    <mergeCell ref="A38:H38"/>
    <mergeCell ref="A39:J39"/>
    <mergeCell ref="A36:B36"/>
    <mergeCell ref="A37:B37"/>
    <mergeCell ref="C40:C41"/>
    <mergeCell ref="D40:J41"/>
    <mergeCell ref="A42:B42"/>
    <mergeCell ref="A43:B43"/>
    <mergeCell ref="A16:B16"/>
    <mergeCell ref="C16:C17"/>
    <mergeCell ref="A17:B17"/>
    <mergeCell ref="A20:H20"/>
    <mergeCell ref="A21:J21"/>
    <mergeCell ref="A18:B18"/>
    <mergeCell ref="A19:B19"/>
    <mergeCell ref="A85:J85"/>
    <mergeCell ref="A82:B82"/>
    <mergeCell ref="A83:B83"/>
    <mergeCell ref="A84:H84"/>
    <mergeCell ref="A64:B64"/>
    <mergeCell ref="A62:B62"/>
    <mergeCell ref="A67:J67"/>
    <mergeCell ref="A63:B63"/>
    <mergeCell ref="A66:H66"/>
    <mergeCell ref="A57:J57"/>
    <mergeCell ref="A33:B33"/>
    <mergeCell ref="C80:C81"/>
    <mergeCell ref="D80:J81"/>
    <mergeCell ref="C68:C69"/>
    <mergeCell ref="D68:J69"/>
    <mergeCell ref="A70:B70"/>
    <mergeCell ref="A71:B71"/>
    <mergeCell ref="C7:C8"/>
    <mergeCell ref="D7:J8"/>
    <mergeCell ref="A9:B9"/>
    <mergeCell ref="A10:B10"/>
    <mergeCell ref="A11:H11"/>
    <mergeCell ref="A12:J12"/>
    <mergeCell ref="C13:C14"/>
    <mergeCell ref="D13:J14"/>
    <mergeCell ref="A15:B15"/>
    <mergeCell ref="A168:B168"/>
    <mergeCell ref="A169:B169"/>
    <mergeCell ref="A170:H170"/>
    <mergeCell ref="A159:J159"/>
    <mergeCell ref="A44:H44"/>
    <mergeCell ref="A45:J45"/>
    <mergeCell ref="C160:C161"/>
    <mergeCell ref="D160:J161"/>
    <mergeCell ref="A162:B162"/>
    <mergeCell ref="A163:B163"/>
    <mergeCell ref="A164:H164"/>
    <mergeCell ref="C166:C167"/>
    <mergeCell ref="D166:J167"/>
    <mergeCell ref="A158:H158"/>
    <mergeCell ref="C154:C155"/>
    <mergeCell ref="D154:J155"/>
    <mergeCell ref="A156:B156"/>
    <mergeCell ref="A157:B157"/>
    <mergeCell ref="A72:H72"/>
    <mergeCell ref="A73:J73"/>
    <mergeCell ref="C74:C75"/>
    <mergeCell ref="D74:J75"/>
    <mergeCell ref="A76:B76"/>
    <mergeCell ref="A77:B77"/>
  </mergeCells>
  <pageMargins left="0.511811024" right="0.511811024" top="0.78740157499999996" bottom="0.78740157499999996" header="0.31496062000000002" footer="0.31496062000000002"/>
  <pageSetup paperSize="9" scale="46" fitToHeight="0" orientation="portrait" horizontalDpi="360" verticalDpi="360" r:id="rId1"/>
  <rowBreaks count="1" manualBreakCount="1">
    <brk id="13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MEMORIA</vt:lpstr>
      <vt:lpstr>MEMORIA!Area_de_impressao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GEPAD</dc:creator>
  <cp:lastModifiedBy>Licita</cp:lastModifiedBy>
  <cp:lastPrinted>2021-03-26T12:23:52Z</cp:lastPrinted>
  <dcterms:created xsi:type="dcterms:W3CDTF">2018-09-12T17:10:17Z</dcterms:created>
  <dcterms:modified xsi:type="dcterms:W3CDTF">2021-04-30T13:40:50Z</dcterms:modified>
</cp:coreProperties>
</file>